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always"/>
  <workbookProtection workbookPassword="83B8" lockStructure="1"/>
  <bookViews>
    <workbookView windowWidth="24000" windowHeight="9615" tabRatio="675"/>
  </bookViews>
  <sheets>
    <sheet name="1" sheetId="49" r:id="rId1"/>
    <sheet name="2" sheetId="71" r:id="rId2"/>
    <sheet name="3" sheetId="64" r:id="rId3"/>
    <sheet name="4" sheetId="65" r:id="rId4"/>
    <sheet name="5" sheetId="66" r:id="rId5"/>
    <sheet name="6" sheetId="70" r:id="rId6"/>
    <sheet name="7" sheetId="6" r:id="rId7"/>
    <sheet name="8" sheetId="51" r:id="rId8"/>
    <sheet name="9" sheetId="52" r:id="rId9"/>
    <sheet name="10" sheetId="18" r:id="rId10"/>
    <sheet name="11" sheetId="60" r:id="rId11"/>
    <sheet name="12" sheetId="72" r:id="rId12"/>
    <sheet name="13" sheetId="73" r:id="rId13"/>
    <sheet name="14" sheetId="75" r:id="rId14"/>
    <sheet name="indicatori" sheetId="62" r:id="rId15"/>
  </sheets>
  <externalReferences>
    <externalReference r:id="rId17"/>
    <externalReference r:id="rId18"/>
  </externalReferences>
  <definedNames>
    <definedName name="Raion">'1'!$H$33</definedName>
    <definedName name="Rubrici">[1]populatia!$D$6:$DA$6</definedName>
    <definedName name="Tabel_Populatia">[1]populatia!$D$6:$DA$1000</definedName>
    <definedName name="_xlnm.Print_Area" localSheetId="0">'1'!$A$1:$O$43</definedName>
    <definedName name="_xlnm.Print_Area" localSheetId="10">'11'!$A$1:$L$40</definedName>
    <definedName name="_xlnm.Print_Area" localSheetId="1">'2'!$A$1:$O$32</definedName>
    <definedName name="_xlnm.Print_Area" localSheetId="2">'3'!$A$1:$O$30</definedName>
    <definedName name="_xlnm.Print_Area" localSheetId="3">'4'!$A$1:$O$34</definedName>
    <definedName name="_xlnm.Print_Area" localSheetId="5">'6'!$A$1:$O$31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<sst xmlns="http://schemas.openxmlformats.org/spreadsheetml/2006/main" count="1146" uniqueCount="794">
  <si>
    <t xml:space="preserve"> 
</t>
  </si>
  <si>
    <r>
      <rPr>
        <b/>
        <sz val="9"/>
        <rFont val="Times New Roman CE"/>
        <charset val="204"/>
      </rPr>
      <t>Date de identificare</t>
    </r>
    <r>
      <rPr>
        <sz val="9"/>
        <rFont val="Times New Roman CE"/>
        <charset val="238"/>
      </rPr>
      <t>/Идентификационные данные</t>
    </r>
  </si>
  <si>
    <r>
      <rPr>
        <sz val="8"/>
        <rFont val="Times New Roman CE"/>
        <charset val="238"/>
      </rPr>
      <t xml:space="preserve"> In conformitate  cu Legea Republicii Moldova Nr. 412-XV din 9.12.2004  «Cu privire la statistica oficială» organele statisticii oficiale:
- au dreptul să obţină date statistice de la toate persoanele fizice si juridice, indiferent de forma de proprietate;
- asigura соnfidenţialitatea datelor individuale obţinute si utilizarea lor numai in scорuri  statistice.
Refuzul, prezentarea cu întîrziere a datelor statistice, prezentarea datelor eronate sau în volum incomplet constituie contravenţie administrativă şi se sancţionează conform legislaţiei în vigoare.
В соответствии с Законом Республики Молдова N 412-XV oт 9.12.2004 «Об официальной статистике»  органы официальной статистики: 
-имеют право получать статистические данные от всех физических и юридических лиц   независимо от формы собственности;
-гарантируют конфиденциальность полученных индивидуальных данных и их использование только в статистических целях.
Отказ, представление статистических данных с опозданием, представление ошибочных данных или не в полном объеме являются административными правонарушениями  и влекут за собой  применение санкций в соответствии                                                                                                                  
с действующим законодательством.  
   Aprobat prin Ordinul Biroului Naţional de Statistică  
             </t>
    </r>
    <r>
      <rPr>
        <b/>
        <sz val="12"/>
        <rFont val="Times New Roman CE"/>
        <charset val="204"/>
      </rPr>
      <t>Nr. 88     din    27.11.2017</t>
    </r>
    <r>
      <rPr>
        <b/>
        <sz val="8"/>
        <rFont val="Times New Roman CE"/>
        <charset val="204"/>
      </rPr>
      <t xml:space="preserve">         </t>
    </r>
    <r>
      <rPr>
        <sz val="8"/>
        <rFont val="Times New Roman CE"/>
        <charset val="238"/>
      </rPr>
      <t xml:space="preserve">                
   Утвержден приказом Национального бюро статистики 
            </t>
    </r>
    <r>
      <rPr>
        <sz val="12"/>
        <rFont val="Times New Roman CE"/>
        <charset val="204"/>
      </rPr>
      <t xml:space="preserve"> </t>
    </r>
    <r>
      <rPr>
        <b/>
        <sz val="12"/>
        <rFont val="Times New Roman CE"/>
        <charset val="204"/>
      </rPr>
      <t>№  88      от     27.11.2017</t>
    </r>
    <r>
      <rPr>
        <b/>
        <sz val="8"/>
        <rFont val="Times New Roman CE"/>
        <charset val="204"/>
      </rPr>
      <t xml:space="preserve">          </t>
    </r>
    <r>
      <rPr>
        <sz val="8"/>
        <rFont val="Times New Roman CE"/>
        <charset val="238"/>
      </rPr>
      <t xml:space="preserve">              
                               </t>
    </r>
    <r>
      <rPr>
        <b/>
        <sz val="9"/>
        <rFont val="Times New Roman CE"/>
        <charset val="204"/>
      </rPr>
      <t xml:space="preserve"> Prezintă:</t>
    </r>
    <r>
      <rPr>
        <sz val="8"/>
        <rFont val="Times New Roman CE"/>
        <charset val="238"/>
      </rPr>
      <t xml:space="preserve">                      
-  </t>
    </r>
    <r>
      <rPr>
        <sz val="9"/>
        <rFont val="Times New Roman CE"/>
        <charset val="204"/>
      </rPr>
      <t>instituţia medico-sanitară privată, agentul economic privat, 
  care dispune de licenţă pentru prestarea serviciilor medicale
  pînă la 10 februarie - MSMPS al Republicii  Moldova (сătre Agenţia      
.     Naţională   pentru  Sănătate Publică)
-   MSMPS  al Republicii Moldova (  Agenţia Naţională pentru
  Sănătate Publică) centralizator anual la 3 martie – Biroului 
   Naţional de Statistică</t>
    </r>
    <r>
      <rPr>
        <sz val="8"/>
        <rFont val="Times New Roman CE"/>
        <charset val="238"/>
      </rPr>
      <t xml:space="preserve">
                           </t>
    </r>
    <r>
      <rPr>
        <b/>
        <sz val="9"/>
        <rFont val="Times New Roman CE"/>
        <charset val="204"/>
      </rPr>
      <t>Представляют:</t>
    </r>
    <r>
      <rPr>
        <sz val="8"/>
        <rFont val="Times New Roman CE"/>
        <charset val="238"/>
      </rPr>
      <t xml:space="preserve">
</t>
    </r>
    <r>
      <rPr>
        <sz val="9"/>
        <rFont val="Times New Roman CE"/>
        <charset val="204"/>
      </rPr>
      <t xml:space="preserve">- частное учреждение здравоохранения, частный экономический ,
   агент имеющий лицензию по оказанию медицинских услуг
  до 10 февраля -МЗТСЗ Республики Молдова  (Национальному
  Агентству Общественного Здоровья)
  - МЗТСЗ  Республики Молдова (Национальное 
   Агентство Общественного Здоровья) сводные   данные  за год 
  3 марта – Национальному Бюро Статистики                       </t>
    </r>
    <r>
      <rPr>
        <sz val="8"/>
        <rFont val="Times New Roman CE"/>
        <charset val="238"/>
      </rPr>
      <t xml:space="preserve">
  </t>
    </r>
  </si>
  <si>
    <t xml:space="preserve">Denumirea:    Наименование: </t>
  </si>
  <si>
    <t xml:space="preserve">BIROUL NAŢIONAL DE STATISTICĂ
RAPORT STATISTIC 
(anual)
СТАТИСТИЧЕСКИЙ ОТЧЕТ  
(годовой)
nr. 1-aim
Privind activitatea agentului economic privat  la prestarea serviciilor medicale
О деятельности частного экономического агента 
по оказанию медицинских услуг
</t>
  </si>
  <si>
    <t>„Denta-Ilașciuc”Î.I</t>
  </si>
  <si>
    <t xml:space="preserve">                             </t>
  </si>
  <si>
    <t>Adresa:</t>
  </si>
  <si>
    <t>Адрес:</t>
  </si>
  <si>
    <t>Raionul (municipiul, UTA Găgăuzia)</t>
  </si>
  <si>
    <t>Cahul</t>
  </si>
  <si>
    <t>Район (муниципий, ATO Гагаузия)</t>
  </si>
  <si>
    <t>Satul (comuna) , orașul</t>
  </si>
  <si>
    <t>Zîrnești</t>
  </si>
  <si>
    <t xml:space="preserve">Село (коммуна) , город </t>
  </si>
  <si>
    <t>Strada</t>
  </si>
  <si>
    <t>Ștefan cel Mare</t>
  </si>
  <si>
    <t xml:space="preserve"> , nr</t>
  </si>
  <si>
    <t>Улица</t>
  </si>
  <si>
    <t>Cod CUIÎO</t>
  </si>
  <si>
    <t>Код</t>
  </si>
  <si>
    <t xml:space="preserve"> </t>
  </si>
  <si>
    <t>Cod  INDO</t>
  </si>
  <si>
    <t>100603001094</t>
  </si>
  <si>
    <t xml:space="preserve">Cod CAEM, ediţia 2005 </t>
  </si>
  <si>
    <r>
      <rPr>
        <b/>
        <sz val="9"/>
        <rFont val="Times New Roman CE"/>
        <charset val="238"/>
      </rPr>
      <t xml:space="preserve">Conducătorul                                                            </t>
    </r>
    <r>
      <rPr>
        <sz val="9"/>
        <rFont val="Times New Roman CE"/>
        <charset val="238"/>
      </rPr>
      <t xml:space="preserve"> </t>
    </r>
    <r>
      <rPr>
        <b/>
        <sz val="9"/>
        <rFont val="Times New Roman CE"/>
        <charset val="238"/>
      </rPr>
      <t xml:space="preserve">Руководитель                                     </t>
    </r>
    <r>
      <rPr>
        <sz val="9"/>
        <rFont val="Times New Roman CE"/>
        <charset val="238"/>
      </rPr>
      <t xml:space="preserve">    </t>
    </r>
  </si>
  <si>
    <t>Ilașciuc Eduard</t>
  </si>
  <si>
    <t>pe 20</t>
  </si>
  <si>
    <t>20</t>
  </si>
  <si>
    <t xml:space="preserve"> Руководитель                     (nume, prenume/ имя, фамилия)</t>
  </si>
  <si>
    <t xml:space="preserve">за      </t>
  </si>
  <si>
    <t>Semnătura/ Подпись</t>
  </si>
  <si>
    <t>L.Ș.</t>
  </si>
  <si>
    <t xml:space="preserve"> М.П.</t>
  </si>
  <si>
    <t>CODUL INSTITUŢIEI MEDICALE</t>
  </si>
  <si>
    <t xml:space="preserve"> Executantul</t>
  </si>
  <si>
    <t>Исполнитель                        (nume, prenume/ имя, фамилия)</t>
  </si>
  <si>
    <t>tel.</t>
  </si>
  <si>
    <t>тел.</t>
  </si>
  <si>
    <t>Adresa înregistrării agentului economic privat
Адрес, по которому зарегистрирован частный экономический агент</t>
  </si>
  <si>
    <t>sat Zîrnești</t>
  </si>
  <si>
    <t xml:space="preserve">Denumirea instituţiei medicale, la care acest agent economic privat   închiriază  încăperea
Наименование медицинского учреждения,  у которого  данный частный экономический агент  арендует помещение  </t>
  </si>
  <si>
    <t>Ziua</t>
  </si>
  <si>
    <t>Luna</t>
  </si>
  <si>
    <t>Anul</t>
  </si>
  <si>
    <t>21</t>
  </si>
  <si>
    <t xml:space="preserve">                                                                                         3. Cadre medicale
                                                                                             Медицинские кадры</t>
  </si>
  <si>
    <t>А.  Medici
     Врачи</t>
  </si>
  <si>
    <t>Cod  funcţie
Код  должности</t>
  </si>
  <si>
    <t xml:space="preserve">Denumirea funcţiei
Наименование должности                                                                           </t>
  </si>
  <si>
    <t xml:space="preserve">Număr persoane fizice 
Число физических лиц </t>
  </si>
  <si>
    <t xml:space="preserve">total
 всего  </t>
  </si>
  <si>
    <t>categoria       
категория</t>
  </si>
  <si>
    <t>din ei - cumulari
из них - совместители</t>
  </si>
  <si>
    <t>fără cumulari
без совместителей</t>
  </si>
  <si>
    <t>superioară
высшая</t>
  </si>
  <si>
    <t>I</t>
  </si>
  <si>
    <t>II</t>
  </si>
  <si>
    <t>A</t>
  </si>
  <si>
    <t>B</t>
  </si>
  <si>
    <t>4.0</t>
  </si>
  <si>
    <t>Total (suma rînd.5.0-96.0)
Всего(сумма стр.5.0-96.0)</t>
  </si>
  <si>
    <t>4.1</t>
  </si>
  <si>
    <t>inclusiv femei
в том числе женщин</t>
  </si>
  <si>
    <t>5.0</t>
  </si>
  <si>
    <t xml:space="preserve">Din număr total medici (rînd. 4.0) 
Из общего числа врачей (стр. 4.0) 
conducătorii instituţiilor
руководители учреждений </t>
  </si>
  <si>
    <t>7.0</t>
  </si>
  <si>
    <t>internişti
терапевты</t>
  </si>
  <si>
    <t>8.0</t>
  </si>
  <si>
    <t>internişti аi cabinetelor pentru adolescenţi
терапевты подростковых кабинетов</t>
  </si>
  <si>
    <t>9.0</t>
  </si>
  <si>
    <t>reumatologi
ревматологи</t>
  </si>
  <si>
    <t>10.0</t>
  </si>
  <si>
    <t>cardiologi 
кардиологи</t>
  </si>
  <si>
    <t>11.0</t>
  </si>
  <si>
    <t>gastroenterologi
 гастроэнтерологи</t>
  </si>
  <si>
    <t>12.0</t>
  </si>
  <si>
    <t>gastroenterologi pentru copii
гастроэнтерологи детские</t>
  </si>
  <si>
    <t>13.0</t>
  </si>
  <si>
    <t xml:space="preserve">dietologi
диетологи </t>
  </si>
  <si>
    <t>14.0</t>
  </si>
  <si>
    <t>nefrologi
нефрологи</t>
  </si>
  <si>
    <t>15.0</t>
  </si>
  <si>
    <t>endocrinologi
эндокринологи</t>
  </si>
  <si>
    <t>16.0</t>
  </si>
  <si>
    <t>endocrinologi pentru copii
эндокринологи детские</t>
  </si>
  <si>
    <t>17.0</t>
  </si>
  <si>
    <t>alergologi
аллергологи</t>
  </si>
  <si>
    <t>18.0</t>
  </si>
  <si>
    <t>hematologi
гематологи</t>
  </si>
  <si>
    <t>19.0</t>
  </si>
  <si>
    <t>infecţionişti
инфекционисты</t>
  </si>
  <si>
    <t>20.0</t>
  </si>
  <si>
    <t>infecţionişti pentru copii
инфекционисты детские</t>
  </si>
  <si>
    <t>21.0</t>
  </si>
  <si>
    <t>fizioterapeuţi
физиотерапевты</t>
  </si>
  <si>
    <t>22.0</t>
  </si>
  <si>
    <t>medici medicină tradiţională
по традиционной медицине</t>
  </si>
  <si>
    <t>23.0</t>
  </si>
  <si>
    <t>kinetoterapeuţi
кинетотерапевты</t>
  </si>
  <si>
    <t>24.0</t>
  </si>
  <si>
    <t>medici medicină sportivă
врачи по спортивной медицине</t>
  </si>
  <si>
    <t>25.0</t>
  </si>
  <si>
    <t xml:space="preserve">medici diagnostic funcţional
врачи по функциональной диагностике </t>
  </si>
  <si>
    <t>26.0</t>
  </si>
  <si>
    <t>geneticieni
генетики</t>
  </si>
  <si>
    <t>27.0</t>
  </si>
  <si>
    <t>toxicologi 
токсикологи</t>
  </si>
  <si>
    <t>28.0</t>
  </si>
  <si>
    <t>geriatri
геронтологи</t>
  </si>
  <si>
    <t>29.0</t>
  </si>
  <si>
    <t>medici de urgenţă
врачи скорой помощи</t>
  </si>
  <si>
    <t>30.0</t>
  </si>
  <si>
    <t>imagişti-sonografie
врачи по ультразвуковой диагностики</t>
  </si>
  <si>
    <t>31.0</t>
  </si>
  <si>
    <t>chirurgi 
хирурги</t>
  </si>
  <si>
    <t>32.0</t>
  </si>
  <si>
    <t>chirurgi pentru copii
хирурги детские</t>
  </si>
  <si>
    <t>33.0</t>
  </si>
  <si>
    <t>chirurgi cardiovasculari 
сердечно-сосудистые хирурги</t>
  </si>
  <si>
    <t>34.0</t>
  </si>
  <si>
    <t>chirurgi toracali
торакальные хирурги</t>
  </si>
  <si>
    <t>35.0</t>
  </si>
  <si>
    <t>proctologi
проктологи</t>
  </si>
  <si>
    <t>36.0</t>
  </si>
  <si>
    <t xml:space="preserve">ortopezi-traumatologi 
ортопеды-травматологи  </t>
  </si>
  <si>
    <t>37.0</t>
  </si>
  <si>
    <t>ortopezi-traumatologi pentru copii
ортопеды-травматологи детские</t>
  </si>
  <si>
    <t>38.0</t>
  </si>
  <si>
    <t>urologi 
урологи</t>
  </si>
  <si>
    <t>39.0</t>
  </si>
  <si>
    <t>urologi pentru copii
урологи детские</t>
  </si>
  <si>
    <t>40.0</t>
  </si>
  <si>
    <t>neurochirurgi
нейрохирурги</t>
  </si>
  <si>
    <t>41.0</t>
  </si>
  <si>
    <t>anesteziologi-reanimatologi
анестезиологи-реаниматологи</t>
  </si>
  <si>
    <t>42.0</t>
  </si>
  <si>
    <t>anesteziologi-reanimatologi pentru copii
анестезиологи-реаниматологи детские</t>
  </si>
  <si>
    <t>43.0</t>
  </si>
  <si>
    <t>endoscopişti
эндоскописты</t>
  </si>
  <si>
    <t>44.0</t>
  </si>
  <si>
    <t>oncologi
онкологи</t>
  </si>
  <si>
    <t>45.0</t>
  </si>
  <si>
    <t>obstetricieni – ginecologi
акушеры – гинекологи</t>
  </si>
  <si>
    <t>45.1</t>
  </si>
  <si>
    <t>inclusiv obstetricieni-ginecologi a cabinetului de planificare a familiei
в т. ч.акушеры- гинекологи кабинета планирования семьи</t>
  </si>
  <si>
    <t>46.0</t>
  </si>
  <si>
    <t>obstetricieni – ginecologi pentru copii
акушеры – гинекологи детские</t>
  </si>
  <si>
    <t>47.0</t>
  </si>
  <si>
    <t>pediatri
педиатры</t>
  </si>
  <si>
    <t>47.1</t>
  </si>
  <si>
    <t>inclusiv  pediatri – consultanţi     
в том числе педиатры- консультанты</t>
  </si>
  <si>
    <t>48.0</t>
  </si>
  <si>
    <t>neonatologi
неонатологи</t>
  </si>
  <si>
    <t>49.0</t>
  </si>
  <si>
    <t>cardioreumatologi  pediatri
кардиоревматологи детские</t>
  </si>
  <si>
    <t>50.0</t>
  </si>
  <si>
    <t>oftalmologi
офтальмологи</t>
  </si>
  <si>
    <t>51.0</t>
  </si>
  <si>
    <t>oftalmologi pentru copii
офтальмологи детские</t>
  </si>
  <si>
    <t>52.0</t>
  </si>
  <si>
    <t>otorinolaringologi 
оториноларингологи</t>
  </si>
  <si>
    <t>53.0</t>
  </si>
  <si>
    <t>otorinolaringologi pentru copii
оториноларингологи детские</t>
  </si>
  <si>
    <t>54.0</t>
  </si>
  <si>
    <t>surdologi
сурдологи</t>
  </si>
  <si>
    <t>55.0</t>
  </si>
  <si>
    <t>ftiziopneumologi
фтизиопульмонологи</t>
  </si>
  <si>
    <t>56.0</t>
  </si>
  <si>
    <t>ftiziopneumologi pentru copii
фтизиопульмонологи детские</t>
  </si>
  <si>
    <t>57.0</t>
  </si>
  <si>
    <t>neurologi 
невропатологи</t>
  </si>
  <si>
    <t>58.0</t>
  </si>
  <si>
    <t>neurologi pentru copii
невропатологи детские</t>
  </si>
  <si>
    <t>59.0</t>
  </si>
  <si>
    <t>psihiatri 
психиатры</t>
  </si>
  <si>
    <t>60.0</t>
  </si>
  <si>
    <t xml:space="preserve">psihiatri pentru copii
психиатры детские </t>
  </si>
  <si>
    <t>61.0</t>
  </si>
  <si>
    <t>narcologi
наркологи</t>
  </si>
  <si>
    <t>62.0</t>
  </si>
  <si>
    <t>psihoterapeuţi
психотерапевты</t>
  </si>
  <si>
    <t>64.0</t>
  </si>
  <si>
    <t>epidemiologi
эпидемиологи</t>
  </si>
  <si>
    <t>65.0</t>
  </si>
  <si>
    <t>dezinfecţionişti
дезинфекционисты</t>
  </si>
  <si>
    <t>66.0</t>
  </si>
  <si>
    <t>parazitologi
паразитологи</t>
  </si>
  <si>
    <t>67.0</t>
  </si>
  <si>
    <t>microbiologi
микробиологи</t>
  </si>
  <si>
    <t>68.0</t>
  </si>
  <si>
    <t>virusologi
вирусологи</t>
  </si>
  <si>
    <t>69.0</t>
  </si>
  <si>
    <t>medici igienişti pe:                
врачи гигиенисты по:                                                                                igiena generală                                                                     общей гигиене</t>
  </si>
  <si>
    <t>70.0</t>
  </si>
  <si>
    <t>igiena copiilor şi adolescenţilor
гигиене детей и подростков</t>
  </si>
  <si>
    <t>71.0</t>
  </si>
  <si>
    <t>igiena alimentară
гигиене питания</t>
  </si>
  <si>
    <t>72.0</t>
  </si>
  <si>
    <t>igiena muncii 
гигиене труда</t>
  </si>
  <si>
    <t>73.0</t>
  </si>
  <si>
    <t>igiena radiaţiilor
радиационной гигиене</t>
  </si>
  <si>
    <t>74.0</t>
  </si>
  <si>
    <t>igiena mediului ambiant şi habitatului uman
гигиене окружающей среды и среды обитания</t>
  </si>
  <si>
    <t>75.0</t>
  </si>
  <si>
    <t>educaţie pentru sănătate
здоровому образу жизни</t>
  </si>
  <si>
    <t>76.0</t>
  </si>
  <si>
    <t>stоmatologi
стоматологи</t>
  </si>
  <si>
    <t>77.0</t>
  </si>
  <si>
    <t>stоmatologi pentru copii
стоматологи детские</t>
  </si>
  <si>
    <t>78.0</t>
  </si>
  <si>
    <t>stоmatologi chirurgi
стоматологи хирурги</t>
  </si>
  <si>
    <t>79.0</t>
  </si>
  <si>
    <t>stоmatologi ortopezi
стоматологи ортопеды</t>
  </si>
  <si>
    <t>80.0</t>
  </si>
  <si>
    <t>stоmatologi ortodonţi
стоматологи ортодонты</t>
  </si>
  <si>
    <t>81.0</t>
  </si>
  <si>
    <t>imagişti-radiologi
рентгенологи</t>
  </si>
  <si>
    <t>82.0</t>
  </si>
  <si>
    <t>imagişti-radiologi (radioterapeuţi)
рентгенотерапевты</t>
  </si>
  <si>
    <t>83.0</t>
  </si>
  <si>
    <t>imagişti- medicina nucleară
радиологи (радионуклидная диагностика)</t>
  </si>
  <si>
    <t>86.0</t>
  </si>
  <si>
    <t>morfopatologi
морфопатологи</t>
  </si>
  <si>
    <t>87.0</t>
  </si>
  <si>
    <t>laboranţi
лаборанты</t>
  </si>
  <si>
    <t>88.0</t>
  </si>
  <si>
    <t>laboranţi-geneticieni
лаборанты-генетики</t>
  </si>
  <si>
    <t>89.0</t>
  </si>
  <si>
    <t>farmacologi clinici
клинические фармакологи</t>
  </si>
  <si>
    <t>90.0</t>
  </si>
  <si>
    <t>transfuziologi
трансфузиологи</t>
  </si>
  <si>
    <t>91.0</t>
  </si>
  <si>
    <t>imunologi
иммунологи</t>
  </si>
  <si>
    <t>92.0</t>
  </si>
  <si>
    <t>sexopatologi
сексопатологи</t>
  </si>
  <si>
    <t>93.0</t>
  </si>
  <si>
    <t>andrologi
андрологи</t>
  </si>
  <si>
    <t>94.0</t>
  </si>
  <si>
    <t>statisticieni
статистики</t>
  </si>
  <si>
    <t>95.0</t>
  </si>
  <si>
    <t>metodişti
методисты</t>
  </si>
  <si>
    <t>96.0</t>
  </si>
  <si>
    <t>dermato-venerologi
дермато-венерологи</t>
  </si>
  <si>
    <t>97.0</t>
  </si>
  <si>
    <t>98.0</t>
  </si>
  <si>
    <t>alţi specialişti
другие специалисты</t>
  </si>
  <si>
    <t>99.0</t>
  </si>
  <si>
    <r>
      <rPr>
        <b/>
        <sz val="7"/>
        <rFont val="Times New Roman CE"/>
        <charset val="204"/>
      </rPr>
      <t>În afară de aceasta:
Кроме того:</t>
    </r>
    <r>
      <rPr>
        <sz val="7"/>
        <rFont val="Times New Roman CE"/>
        <charset val="238"/>
      </rPr>
      <t xml:space="preserve">
      rezidenţi
      резиденты</t>
    </r>
  </si>
  <si>
    <t>X</t>
  </si>
  <si>
    <t>100.0</t>
  </si>
  <si>
    <t>Dentişti
Зубные врачи</t>
  </si>
  <si>
    <t>103.0</t>
  </si>
  <si>
    <t>Specialişti cu studii superioare nemedicale, care ocupă funcţii de medici – total
Специалисты с высшим немедицинским образованием, занимающие должности врачей - всего</t>
  </si>
  <si>
    <t>103.1</t>
  </si>
  <si>
    <t xml:space="preserve">             din ei:      из них:    
medici – laboranţi    
врачей –лаборантов</t>
  </si>
  <si>
    <t>103.2</t>
  </si>
  <si>
    <t>medici – statisticieni    
врачей - статистиков</t>
  </si>
  <si>
    <t>103.3</t>
  </si>
  <si>
    <t>medici – kinetoterapeuţi    
врачей - кинетотерапевтов</t>
  </si>
  <si>
    <t>6.0</t>
  </si>
  <si>
    <t>În afară de aceasta medici de familie care activează conform contractului cu CNAM
Кроме того семейные врачи работающие на базе контракта с НКСM</t>
  </si>
  <si>
    <t>B. Personal medical mediu
    Средний медицинский персонал</t>
  </si>
  <si>
    <t>107.0</t>
  </si>
  <si>
    <t>Total
Всего</t>
  </si>
  <si>
    <t>107.1</t>
  </si>
  <si>
    <t>108.0</t>
  </si>
  <si>
    <t>Din număr total  personal medical mediu (rînd. 107.0),
Из общего числа среднего медперсонала (стр. 107.0),
asistenţi medicali
медицинские сестры</t>
  </si>
  <si>
    <t>109.0</t>
  </si>
  <si>
    <t>asistenţii  medicului igienist 
помощники  врача гигиениста</t>
  </si>
  <si>
    <t>110.0</t>
  </si>
  <si>
    <t>asistenţii epidemiologului
помощники эпидемиолога</t>
  </si>
  <si>
    <t>111.0</t>
  </si>
  <si>
    <t xml:space="preserve">moaşe
акушерки </t>
  </si>
  <si>
    <t>112.0</t>
  </si>
  <si>
    <t>felceri
фельдшера</t>
  </si>
  <si>
    <t>113.0</t>
  </si>
  <si>
    <t>felceri-narcologi
фельдшера -наркологи</t>
  </si>
  <si>
    <t>114.0</t>
  </si>
  <si>
    <t xml:space="preserve">laboranţi
лаборанты </t>
  </si>
  <si>
    <t>115.0</t>
  </si>
  <si>
    <t>tehnicieni-radiologi
рентген-лаборанты</t>
  </si>
  <si>
    <t>116.0</t>
  </si>
  <si>
    <t>statisticieni medicali
медицинские статистики</t>
  </si>
  <si>
    <t>117.0</t>
  </si>
  <si>
    <t>tehnicieni- dentari
зубные техники</t>
  </si>
  <si>
    <t>118.0</t>
  </si>
  <si>
    <t>registratori medicali
медицинские регистраторы</t>
  </si>
  <si>
    <t>119.0</t>
  </si>
  <si>
    <t>instructori – dezinfecţionişti
инструкторы - дезинфекторы</t>
  </si>
  <si>
    <t>120.0</t>
  </si>
  <si>
    <t>felceri în educaţie pentru sănătate
фельдшерa по здоровому образу жизни</t>
  </si>
  <si>
    <t>121.0</t>
  </si>
  <si>
    <t>dezinfectori
дезинфекторы</t>
  </si>
  <si>
    <t>122.0</t>
  </si>
  <si>
    <t>alt personal medical mediu
прочий cредний медицинский персонал</t>
  </si>
  <si>
    <t>123.0</t>
  </si>
  <si>
    <t>În afară de aceasta, fără studii medicale medii, ocupă funcţii- total
Кроме того, без среднего медицинского образования, занимающие должности- всего</t>
  </si>
  <si>
    <t>123.1</t>
  </si>
  <si>
    <t xml:space="preserve">        din ei:      из них:
registratori medicali
медицинских регистраторов</t>
  </si>
  <si>
    <t>123.2</t>
  </si>
  <si>
    <t>instructori – dezinfecţionişti
инструкторов - дезинфекторов</t>
  </si>
  <si>
    <t>123.3</t>
  </si>
  <si>
    <t>dezinfectori
дезинфекторов</t>
  </si>
  <si>
    <t>123.4</t>
  </si>
  <si>
    <t>alt personal medical mediu
прочего cреднего медперсонала</t>
  </si>
  <si>
    <t>108.1</t>
  </si>
  <si>
    <t>În afară de aceasta,  asistente medicale ale medicilor de familie 
Кроме того, медицинские сёстры семейных врачей</t>
  </si>
  <si>
    <t xml:space="preserve">4. Numar total de vizite la medici, inclusiv profilactice (fără vizite la stomatologi şi medici de familie care activează conform contractului cu CNAM)*  </t>
  </si>
  <si>
    <t>Общее число посещений к врачам, включая профилактические (без посещений к стоматологам и семейным врачам работающим на базе контракта с НКСM)</t>
  </si>
  <si>
    <t>Cod funcţie 
Код должности</t>
  </si>
  <si>
    <t>Denumirea
 Наименование</t>
  </si>
  <si>
    <t xml:space="preserve">Vizite la medici,
inclusiv profilactice 
Число посещений к врачам,
включая профилактические </t>
  </si>
  <si>
    <r>
      <rPr>
        <sz val="9"/>
        <rFont val="Times New Roman CE"/>
        <charset val="238"/>
      </rPr>
      <t xml:space="preserve">Din număr total de vizite au fost efectuate </t>
    </r>
    <r>
      <rPr>
        <b/>
        <sz val="9"/>
        <rFont val="Times New Roman CE"/>
        <charset val="238"/>
      </rPr>
      <t>pe motiv de boală</t>
    </r>
    <r>
      <rPr>
        <sz val="9"/>
        <rFont val="Times New Roman CE"/>
        <charset val="238"/>
      </rPr>
      <t xml:space="preserve">
Из общего числа  посещений сделано </t>
    </r>
    <r>
      <rPr>
        <b/>
        <sz val="9"/>
        <rFont val="Times New Roman CE"/>
        <charset val="238"/>
      </rPr>
      <t>по поводу заболеваний</t>
    </r>
  </si>
  <si>
    <t>Vizite efectuate de medici la domiciliu
Посещения, выполненные врачами 
на дому</t>
  </si>
  <si>
    <r>
      <rPr>
        <sz val="9"/>
        <rFont val="Times New Roman CE"/>
        <charset val="238"/>
      </rPr>
      <t xml:space="preserve">Din număr total de vizite la domiciliu- </t>
    </r>
    <r>
      <rPr>
        <b/>
        <sz val="9"/>
        <rFont val="Times New Roman CE"/>
        <charset val="238"/>
      </rPr>
      <t>pe motiv de boală</t>
    </r>
    <r>
      <rPr>
        <sz val="9"/>
        <rFont val="Times New Roman CE"/>
        <charset val="238"/>
      </rPr>
      <t xml:space="preserve">
Из общего числа посещений на дому- </t>
    </r>
    <r>
      <rPr>
        <b/>
        <sz val="9"/>
        <rFont val="Times New Roman CE"/>
        <charset val="238"/>
      </rPr>
      <t>по поводу заболеваний</t>
    </r>
  </si>
  <si>
    <t>total  
всего</t>
  </si>
  <si>
    <t>inclusiv (din rub.1)
в т.ч.(из гр.1)</t>
  </si>
  <si>
    <r>
      <rPr>
        <b/>
        <sz val="9"/>
        <rFont val="Times New Roman"/>
        <charset val="204"/>
      </rPr>
      <t>Din număr total de vizite au fost efectuate pe motiv de boală</t>
    </r>
    <r>
      <rPr>
        <sz val="9"/>
        <rFont val="Times New Roman"/>
        <charset val="204"/>
      </rPr>
      <t xml:space="preserve">
Из общего числа  посещений сделано по поводу заболеваний</t>
    </r>
  </si>
  <si>
    <t>inclusiv_ (din rub.4) в т.ч.(из гр.4)</t>
  </si>
  <si>
    <t>inclusiv (din rub.7)
в т.ч.(из гр.7)</t>
  </si>
  <si>
    <t>inclusiv (din rub.10)
в т.ч.(из гр.10)</t>
  </si>
  <si>
    <t>de către persoanele asigurate (achitate de СNAM)  застрахованных лиц (оплачен-ных НКСМ)</t>
  </si>
  <si>
    <t xml:space="preserve">la copii 
 0 - 17 ani 
11luni 29zile
к детям  
0-17 лет 
11мес. 29 дн
</t>
  </si>
  <si>
    <t>copii 
0 – 17 ani
11 luni 29 zile
детей
0 – 17 лет
11 мес. 29 дн.</t>
  </si>
  <si>
    <t>de către persoanele asigurate (achitate de СNAM)  к застрахованным лицам (оплачен-ных НКСМ)</t>
  </si>
  <si>
    <t xml:space="preserve">la copii 
 0 - 17 ani 
11luni 29zile
к детям  
0-17 лет 
11мес. 29 дн
 </t>
  </si>
  <si>
    <t>internişti ai cabinetelor p-u adolescenţi
терапевты подростковых кабинетов</t>
  </si>
  <si>
    <t>cardiologi   
кардиологи</t>
  </si>
  <si>
    <t>gastroenterologi                                     
гастроентерологи</t>
  </si>
  <si>
    <t>dietologi 
диетологи</t>
  </si>
  <si>
    <t>alergologi 
алергологи</t>
  </si>
  <si>
    <t>medici medicină tradiţională
врачи по традиционной медицине</t>
  </si>
  <si>
    <t>*Vizite la medici de familie, care activează conform contractului cu CNAM se indică în rs30 – săn.
  Посещения к семейны*Vizite la medici de familie, care activează conform contractului cu CNAM se indică în rs30 – săn.</t>
  </si>
  <si>
    <r>
      <rPr>
        <sz val="9"/>
        <rFont val="Times New Roman"/>
        <charset val="204"/>
      </rPr>
      <t>i</t>
    </r>
    <r>
      <rPr>
        <sz val="8"/>
        <rFont val="Times New Roman"/>
        <charset val="204"/>
      </rPr>
      <t>nclusiv (din rub.4)
в т.ч.(из гр.4)</t>
    </r>
  </si>
  <si>
    <t>de către persoanele asigurate (achitate de СNAM)  к застрахован-ным лицам (оплаченных НКСМ)</t>
  </si>
  <si>
    <t>medici diagnostic funcţional
врачи по функциональной диагностике</t>
  </si>
  <si>
    <t>imagişti-sonografie
врачи по ультразвуковой диагностике</t>
  </si>
  <si>
    <t>chirurgi
хирурги</t>
  </si>
  <si>
    <t>chirurgi cardiovasculari
сердечно-сосудистые хирурги</t>
  </si>
  <si>
    <t>31.1</t>
  </si>
  <si>
    <t>din ei obstetricieni – ginecologi a cabinetului de planificare a familiei 
из них акушеры – гинекологи кабинета планирования семьи</t>
  </si>
  <si>
    <t xml:space="preserve">pediatri 
педиатры </t>
  </si>
  <si>
    <t>32.1</t>
  </si>
  <si>
    <t>din ei pediatri – consultanţi 
из них педиатры - консультанты</t>
  </si>
  <si>
    <t>inclusiv (din rub.4)
в т.ч.(из гр.4)</t>
  </si>
  <si>
    <t>la copii 
 0 - 17 ani 
11luni 29zile
к детям  
0-17 лет 
11мес. 29 дн</t>
  </si>
  <si>
    <t>cardioreumatologi pediatri
кардиоревматологи детские</t>
  </si>
  <si>
    <t>neurologi
невропатологи</t>
  </si>
  <si>
    <t>experţi psihiatrie judiciară
судебно-психиатрические эксперты</t>
  </si>
  <si>
    <t xml:space="preserve">                                            5.  Activitatea serviciului stomatologic</t>
  </si>
  <si>
    <t xml:space="preserve">                                                   Работа стоматологической  службы</t>
  </si>
  <si>
    <t>Denumirea
Наименование</t>
  </si>
  <si>
    <t>Nr. rînd 
№ строки</t>
  </si>
  <si>
    <t xml:space="preserve">Număr vizite la stomatologi 
şi dentişti    
Число посещений к стоматологам 
и зубным врачам </t>
  </si>
  <si>
    <t>În total au fost sanaţi conform planului şi adresărilor
Всего санировано в порядке плановой санации и по обращению</t>
  </si>
  <si>
    <t>Plombaţi dinţi 
Запломбировано зубов</t>
  </si>
  <si>
    <t>Extraşi dinţi                         
Удалено зубов</t>
  </si>
  <si>
    <t>Activitatea de profilaxie                 
Профилактическая работа</t>
  </si>
  <si>
    <t>total          
всего</t>
  </si>
  <si>
    <t>inclusiv primare*)         
в т. ч. первичных</t>
  </si>
  <si>
    <t>total              
всего</t>
  </si>
  <si>
    <t>inclusiv pe motiv de caries complicat                                               
в т. ч. по поводу осложненного кариеса</t>
  </si>
  <si>
    <t>total              всего</t>
  </si>
  <si>
    <t>inclusiv pe motiv de maladii ale paradontului                                            
в т. ч. по поводу заболеваний парoдонта</t>
  </si>
  <si>
    <r>
      <rPr>
        <sz val="8"/>
        <rFont val="Times New Roman"/>
        <charset val="204"/>
      </rPr>
      <t xml:space="preserve">au fost examinaţi cu scop profilactic </t>
    </r>
    <r>
      <rPr>
        <b/>
        <sz val="8"/>
        <rFont val="Times New Roman"/>
        <charset val="204"/>
      </rPr>
      <t>total</t>
    </r>
    <r>
      <rPr>
        <sz val="8"/>
        <rFont val="Times New Roman"/>
        <charset val="204"/>
      </rPr>
      <t xml:space="preserve">
осмотрено с профилактической целью </t>
    </r>
    <r>
      <rPr>
        <b/>
        <sz val="8"/>
        <rFont val="Times New Roman"/>
        <charset val="204"/>
      </rPr>
      <t>всего</t>
    </r>
  </si>
  <si>
    <t>din numărul examinaţilor necesitau sanaţie
из числа осмотренных нуждались в санации</t>
  </si>
  <si>
    <t>au fost sanaţi din numărul depistaţilor pe parcursul sanării planificate                                                      
санировано из числа выявлен. при плановой санации</t>
  </si>
  <si>
    <t>Total               Всего</t>
  </si>
  <si>
    <r>
      <rPr>
        <sz val="9"/>
        <rFont val="Times New Roman"/>
        <charset val="204"/>
      </rPr>
      <t xml:space="preserve">inclusiv </t>
    </r>
    <r>
      <rPr>
        <b/>
        <sz val="9"/>
        <rFont val="Times New Roman"/>
        <charset val="204"/>
      </rPr>
      <t>copii</t>
    </r>
    <r>
      <rPr>
        <sz val="9"/>
        <rFont val="Times New Roman"/>
        <charset val="204"/>
      </rPr>
      <t xml:space="preserve"> 0 - 17 ani
11 luni 29 zile
в том числе </t>
    </r>
    <r>
      <rPr>
        <b/>
        <sz val="9"/>
        <rFont val="Times New Roman"/>
        <charset val="204"/>
      </rPr>
      <t>дети</t>
    </r>
    <r>
      <rPr>
        <sz val="9"/>
        <rFont val="Times New Roman"/>
        <charset val="204"/>
      </rPr>
      <t xml:space="preserve"> 0-17лет 11мес.29 дн</t>
    </r>
  </si>
  <si>
    <t xml:space="preserve">              *) Primară se consideră prima adresare la stomatolog în anul gestionar indiferent de caracterul adresării
                  Первичным считается первое обращение к стоматологу в отчетном году независимо от характера обращения
</t>
  </si>
  <si>
    <r>
      <rPr>
        <b/>
        <sz val="9"/>
        <rFont val="Times New Roman"/>
        <charset val="204"/>
      </rPr>
      <t xml:space="preserve">                </t>
    </r>
    <r>
      <rPr>
        <b/>
        <sz val="9"/>
        <rFont val="Times New Roman"/>
        <charset val="204"/>
      </rPr>
      <t>Nota:</t>
    </r>
    <r>
      <rPr>
        <sz val="9"/>
        <rFont val="Times New Roman"/>
        <charset val="204"/>
      </rPr>
      <t xml:space="preserve">             în tabela Nr. 5 se includ şi datele din tabela Nr. 6 privind asistenţa stomatologică de urgenţă                   
                </t>
    </r>
    <r>
      <rPr>
        <b/>
        <sz val="9"/>
        <rFont val="Times New Roman"/>
        <charset val="204"/>
      </rPr>
      <t>Примечание:</t>
    </r>
    <r>
      <rPr>
        <sz val="9"/>
        <rFont val="Times New Roman"/>
        <charset val="204"/>
      </rPr>
      <t xml:space="preserve"> в таблицу № 5 включаются и данные из таблицы № 6 о срочной стоматологической помощи.</t>
    </r>
  </si>
  <si>
    <r>
      <rPr>
        <b/>
        <sz val="9"/>
        <rFont val="Times New Roman"/>
        <charset val="204"/>
      </rPr>
      <t xml:space="preserve">5.1 Unităţi </t>
    </r>
    <r>
      <rPr>
        <sz val="9"/>
        <rFont val="Times New Roman"/>
        <charset val="204"/>
      </rPr>
      <t xml:space="preserve">convenţionale volumului de muncă lucrate     </t>
    </r>
    <r>
      <rPr>
        <b/>
        <sz val="9"/>
        <rFont val="Times New Roman"/>
        <charset val="204"/>
      </rPr>
      <t>1</t>
    </r>
    <r>
      <rPr>
        <sz val="9"/>
        <rFont val="Times New Roman"/>
        <charset val="204"/>
      </rPr>
      <t>.</t>
    </r>
  </si>
  <si>
    <r>
      <rPr>
        <sz val="9"/>
        <rFont val="Times New Roman"/>
        <charset val="204"/>
      </rPr>
      <t xml:space="preserve">Zile de muncă lucrate </t>
    </r>
    <r>
      <rPr>
        <b/>
        <sz val="9"/>
        <rFont val="Times New Roman"/>
        <charset val="204"/>
      </rPr>
      <t xml:space="preserve"> 2</t>
    </r>
  </si>
  <si>
    <r>
      <rPr>
        <sz val="9"/>
        <rFont val="Times New Roman"/>
        <charset val="204"/>
      </rPr>
      <t>inc.de către medicii stomatologi+ chirurgi</t>
    </r>
    <r>
      <rPr>
        <b/>
        <sz val="9"/>
        <rFont val="Times New Roman"/>
        <charset val="204"/>
      </rPr>
      <t xml:space="preserve"> 3</t>
    </r>
  </si>
  <si>
    <r>
      <rPr>
        <b/>
        <sz val="9"/>
        <rFont val="Times New Roman"/>
        <charset val="204"/>
      </rPr>
      <t>Nota: Ziua</t>
    </r>
    <r>
      <rPr>
        <sz val="9"/>
        <rFont val="Times New Roman"/>
        <charset val="204"/>
      </rPr>
      <t xml:space="preserve"> lucrătoare trebue calculată reeşind din durata zilei lucratore a medicului stomatolog de 6 ore 30 min</t>
    </r>
  </si>
  <si>
    <t xml:space="preserve">                                             6. Asistenţa stomatologică de urgenţă </t>
  </si>
  <si>
    <t xml:space="preserve">                                                  Срочная стоматологическая помощь </t>
  </si>
  <si>
    <t>Număr bolnavi tratați                                       în caz de urgenţă 
Число пролеченных больных при ургентных состояниях</t>
  </si>
  <si>
    <t>Plombaţi dinţi pe motiv de
Запломбировано зубов по поводу</t>
  </si>
  <si>
    <t>Extraşi dinţi
Удалено зубов</t>
  </si>
  <si>
    <t>Trataţi bolnavi pe motiv de
Пролечено больных по поводу</t>
  </si>
  <si>
    <t>inclusiv
в том числе</t>
  </si>
  <si>
    <t>primare
первичные</t>
  </si>
  <si>
    <t>de persoane asigurate
застрахованными лицами</t>
  </si>
  <si>
    <t>pulpită acută           
острого пульпита</t>
  </si>
  <si>
    <t>periodontită acută sau exacerbată
острого периодонтита или обострения</t>
  </si>
  <si>
    <t>absces
абсцесса</t>
  </si>
  <si>
    <t>periostită
периостита</t>
  </si>
  <si>
    <t>flegmonă
флегмоны</t>
  </si>
  <si>
    <t>fractură a maxilarului
перелома челюсти</t>
  </si>
  <si>
    <t>stomatită acută
острого стоматита</t>
  </si>
  <si>
    <t xml:space="preserve">Total                Всего </t>
  </si>
  <si>
    <t>inclusiv copii 0 - 17 ani
11 luni 29 zile
в том числе дети 0-17лет 11мес.29 дн</t>
  </si>
  <si>
    <t xml:space="preserve">                                                        7. Confecţionarea protezelor dentare</t>
  </si>
  <si>
    <t xml:space="preserve">                                                                     Изготовление зубных протезов</t>
  </si>
  <si>
    <t>Număr persoane ce au 
primit proteze dentare
Число лиц, 
получивших протезы</t>
  </si>
  <si>
    <t>Confecţionate                                      Изготовлено</t>
  </si>
  <si>
    <t>coroane unice
одиночных коронок</t>
  </si>
  <si>
    <t>proteze mobile
съемных протезов</t>
  </si>
  <si>
    <t>unităţi metalocera-mice 
şi porcelan
единиц металло-керамики и фарфора</t>
  </si>
  <si>
    <t>proteze cosmetice
космети-ческих протезов</t>
  </si>
  <si>
    <t>alte tipuri de proteze dentare 
прочих видов зубных протезов</t>
  </si>
  <si>
    <t>punţi protetice total мостовид-ных протезов всего</t>
  </si>
  <si>
    <t>în ele
в них</t>
  </si>
  <si>
    <t>total
всего</t>
  </si>
  <si>
    <t>schele-tate
бюгель-ных</t>
  </si>
  <si>
    <t>din ei locu-
itori rurali 
из них 
сельских 
жителей</t>
  </si>
  <si>
    <t>coroane
коронок</t>
  </si>
  <si>
    <t>dinţi 
artificiali 
искус-ствен.
зубов</t>
  </si>
  <si>
    <r>
      <rPr>
        <b/>
        <sz val="10"/>
        <rFont val="Times New Roman"/>
        <charset val="134"/>
      </rPr>
      <t xml:space="preserve">7.1 </t>
    </r>
    <r>
      <rPr>
        <sz val="10"/>
        <rFont val="Times New Roman"/>
        <charset val="204"/>
      </rPr>
      <t xml:space="preserve">Număr persoane се au primit tratament ortodontic:        total   </t>
    </r>
    <r>
      <rPr>
        <b/>
        <sz val="10"/>
        <rFont val="Times New Roman"/>
        <charset val="204"/>
      </rPr>
      <t xml:space="preserve">1 </t>
    </r>
  </si>
  <si>
    <r>
      <rPr>
        <sz val="9"/>
        <rFont val="Times New Roman"/>
        <charset val="204"/>
      </rPr>
      <t>,  din ei copii 0-17 ani 11 luni 29 zile</t>
    </r>
    <r>
      <rPr>
        <b/>
        <sz val="9"/>
        <rFont val="Times New Roman"/>
        <charset val="134"/>
      </rPr>
      <t xml:space="preserve">   2 </t>
    </r>
  </si>
  <si>
    <t xml:space="preserve">      Число лиц, получивших ортодонтическое лечение:             всего  </t>
  </si>
  <si>
    <t xml:space="preserve">    из них детей 0-17 лет 11 мес. 29 дн.  </t>
  </si>
  <si>
    <t xml:space="preserve">                            8. Activitatea chirurgicală a stomatologului*</t>
  </si>
  <si>
    <t xml:space="preserve">      10. Activitatea cabinetelor de diagnosticare</t>
  </si>
  <si>
    <t xml:space="preserve">                                Хирургическая работа стоматолога</t>
  </si>
  <si>
    <t xml:space="preserve">               Работа диагностических кабинетов</t>
  </si>
  <si>
    <t>Denumirea investigaţiei
Наименование исследования</t>
  </si>
  <si>
    <t>Nr rînd
№ стр.</t>
  </si>
  <si>
    <t>Număr intervenţii - total 
Число операций - всего</t>
  </si>
  <si>
    <t>inclusiv în staţionar 
в том числе в стационаре</t>
  </si>
  <si>
    <t>Număr investiga-ţii 
Число исследо-ваний</t>
  </si>
  <si>
    <t xml:space="preserve">inclusiv achitate de CNAM persoanelor asigurate
в т. ч. оплаченных НКСМ застрахованным лицам 
</t>
  </si>
  <si>
    <t>А</t>
  </si>
  <si>
    <t>Total intervenţii 
Всего операций</t>
  </si>
  <si>
    <t>1.0</t>
  </si>
  <si>
    <t>Rezonanţă magnetică nucleară
Ядерномагнитный резонанс</t>
  </si>
  <si>
    <t xml:space="preserve">     pe aparatul osteo-muscular - total 
     на костно-мышечной системе - всего </t>
  </si>
  <si>
    <t>2.0</t>
  </si>
  <si>
    <t>Tomografia computerizată
Kомпьютерная томография</t>
  </si>
  <si>
    <t xml:space="preserve">                 inclusiv:        в том числе:
         - de inserare a implantelor osteointegrante 
            по установке имплантов</t>
  </si>
  <si>
    <t>2.1</t>
  </si>
  <si>
    <t>Radiologice - total
Радиологические – всего</t>
  </si>
  <si>
    <t xml:space="preserve">         - osteoplastia defectelor osoase și apofizei alvеolare
           остеопластика костных дефектов и альвeолярного
           отростка</t>
  </si>
  <si>
    <t>2.2</t>
  </si>
  <si>
    <t xml:space="preserve">       inclusiv:     в том числе: 
 - viziografia
    визиография</t>
  </si>
  <si>
    <t xml:space="preserve">         - osteoplastia defectelor osoase și apofizei alvеolare 
           сu   inserarea simultană a implantelor
           остеопластика костных дефектов и альвeолярного
           отростка с одновременной установкой имплантов</t>
  </si>
  <si>
    <t>2.3</t>
  </si>
  <si>
    <t>Endoscopice - total
Эндоскопические - всего</t>
  </si>
  <si>
    <t xml:space="preserve">     pe piele şi ţesutul celular subcutanat
     на коже и подкожной клетчатке</t>
  </si>
  <si>
    <t>3.0</t>
  </si>
  <si>
    <t xml:space="preserve">       inclusiv:     в том числе:
  - esofagogastroduodenoscopie
    эзофагогастродуоденоскопия</t>
  </si>
  <si>
    <t xml:space="preserve">     alte intervenţii
     прочие операции</t>
  </si>
  <si>
    <t xml:space="preserve">  - bronhoscopie
    бронхоскопия</t>
  </si>
  <si>
    <r>
      <rPr>
        <b/>
        <sz val="8.5"/>
        <rFont val="Times New Roman"/>
        <charset val="204"/>
      </rPr>
      <t xml:space="preserve">*Notă: </t>
    </r>
    <r>
      <rPr>
        <sz val="8.5"/>
        <rFont val="Times New Roman"/>
        <charset val="204"/>
      </rPr>
      <t xml:space="preserve">                       în intervenții nu se include extracţia dinţilor</t>
    </r>
  </si>
  <si>
    <t xml:space="preserve">  - сolonoscopie
    колоноскопия</t>
  </si>
  <si>
    <r>
      <rPr>
        <b/>
        <sz val="10"/>
        <rFont val="Times New Roman"/>
        <charset val="134"/>
      </rPr>
      <t xml:space="preserve">  Примечание:       </t>
    </r>
    <r>
      <rPr>
        <sz val="10"/>
        <rFont val="Times New Roman"/>
        <charset val="204"/>
      </rPr>
      <t xml:space="preserve"> в операции не включать удаление зубов</t>
    </r>
  </si>
  <si>
    <t xml:space="preserve">  - rectoromanoscopie
    ректороманоскопия</t>
  </si>
  <si>
    <t xml:space="preserve">            9. Activitatea cabinetelor curativ-auxiliare </t>
  </si>
  <si>
    <t xml:space="preserve">  - altele
    другие </t>
  </si>
  <si>
    <t xml:space="preserve">                 Работа лечебно-вспомогательных кабинетов</t>
  </si>
  <si>
    <t>Ecografie - total
Эхография (УЗИ) – всего</t>
  </si>
  <si>
    <t>Denumirea cabinetului
Название кабинета</t>
  </si>
  <si>
    <t xml:space="preserve">Număr persoane,
care au terminat tratamentul 
Число лиц, закончивших лечение </t>
  </si>
  <si>
    <t>Număr şedinţe efectuate
Число отпущенных процедур</t>
  </si>
  <si>
    <t>inclusiv şedinţe achitate de CNAM persoanelor asigurate 
(din rub.2)
в т. ч. Оплаченных процедур  НКСМ застрахованным 
лицам (из гр.2)</t>
  </si>
  <si>
    <t xml:space="preserve">        inclusiv:     в том числе:
  - ecografia organelor cavităţii
    abdominale şi retroperitoneale
    эхография органов брюшной
    полости и забрюшинного
    пространства</t>
  </si>
  <si>
    <t>В</t>
  </si>
  <si>
    <t xml:space="preserve">  - ecografia sarcinii 
    эхография при беременности</t>
  </si>
  <si>
    <t>fizioterapie (inclusiv masaj)
физиотерапии (в.т.я. Массаж)</t>
  </si>
  <si>
    <t xml:space="preserve">        din ele :        из них:
   - în termen 18-21 săptămîni ale 
     sarcinii
     в сроке беременности 18-21 
     недель</t>
  </si>
  <si>
    <t>5.2.1</t>
  </si>
  <si>
    <t xml:space="preserve">reflexoterapie
рефлексотерапии </t>
  </si>
  <si>
    <t xml:space="preserve">  - ecografia prostatei
    эхография предстательной  
    железы</t>
  </si>
  <si>
    <t>chinetoterapie
кинетотерапии</t>
  </si>
  <si>
    <t xml:space="preserve">  - ecografia în ginecologie
    эхография в гинекологии</t>
  </si>
  <si>
    <t>hemosorbţie
гемосорбции</t>
  </si>
  <si>
    <t xml:space="preserve">  - doplerografia vaselor sangvine
    доплерография сосудов</t>
  </si>
  <si>
    <t xml:space="preserve">  - ecografia altor organe 
    эхография других органов </t>
  </si>
  <si>
    <t>11. Diagnostică funcţională
Функциональная диагностика</t>
  </si>
  <si>
    <t xml:space="preserve">                  12. Analize de laborator</t>
  </si>
  <si>
    <t>Функциональная диагностика</t>
  </si>
  <si>
    <t xml:space="preserve">                         Лабораторные анализы</t>
  </si>
  <si>
    <r>
      <rPr>
        <sz val="8.5"/>
        <rFont val="Times New Roman"/>
        <charset val="204"/>
      </rPr>
      <t xml:space="preserve">Numărul persoanelor examinate                                             </t>
    </r>
    <r>
      <rPr>
        <b/>
        <sz val="9"/>
        <rFont val="Times New Roman"/>
        <charset val="204"/>
      </rPr>
      <t>1</t>
    </r>
  </si>
  <si>
    <t>Denumirea investigaţiei
 Наименование исследования</t>
  </si>
  <si>
    <t>Nr rînd 
№ стр</t>
  </si>
  <si>
    <t>Număr investigaţii 
Число исследований</t>
  </si>
  <si>
    <t>Число обследованных лиц</t>
  </si>
  <si>
    <r>
      <rPr>
        <sz val="8.5"/>
        <rFont val="Times New Roman"/>
        <charset val="204"/>
      </rPr>
      <t xml:space="preserve">Număr investigaţii                                                                </t>
    </r>
    <r>
      <rPr>
        <sz val="9"/>
        <rFont val="Times New Roman"/>
        <charset val="204"/>
      </rPr>
      <t xml:space="preserve"> </t>
    </r>
    <r>
      <rPr>
        <b/>
        <sz val="10"/>
        <rFont val="Times New Roman"/>
        <charset val="204"/>
      </rPr>
      <t>2</t>
    </r>
  </si>
  <si>
    <t>inclusiv:     в том числе:
 - hematologice 
   гематологические</t>
  </si>
  <si>
    <t>Число исследований</t>
  </si>
  <si>
    <t xml:space="preserve"> - citologice
   цитологические</t>
  </si>
  <si>
    <r>
      <rPr>
        <sz val="8.5"/>
        <rFont val="Times New Roman"/>
        <charset val="204"/>
      </rPr>
      <t xml:space="preserve">inclusiv achitate de CNAM persoanelor asigurate              </t>
    </r>
    <r>
      <rPr>
        <b/>
        <sz val="8.5"/>
        <rFont val="Times New Roman"/>
        <charset val="204"/>
      </rPr>
      <t xml:space="preserve">  2.1</t>
    </r>
  </si>
  <si>
    <t xml:space="preserve"> - biochimice
   биохимические</t>
  </si>
  <si>
    <r>
      <rPr>
        <sz val="8.5"/>
        <rFont val="Times New Roman"/>
        <charset val="204"/>
      </rPr>
      <t xml:space="preserve">в т.ч. оплаченных НКСМ застрахованным лицам                                                </t>
    </r>
    <r>
      <rPr>
        <b/>
        <sz val="8.5"/>
        <rFont val="Times New Roman"/>
        <charset val="204"/>
      </rPr>
      <t xml:space="preserve"> </t>
    </r>
  </si>
  <si>
    <t xml:space="preserve"> - microbiologice 
   микробиологические </t>
  </si>
  <si>
    <t xml:space="preserve"> - imunologice
   иммунологические</t>
  </si>
  <si>
    <r>
      <rPr>
        <sz val="8.5"/>
        <rFont val="Times New Roman"/>
        <charset val="204"/>
      </rPr>
      <t xml:space="preserve">Număr analize pozitive la:  </t>
    </r>
    <r>
      <rPr>
        <b/>
        <sz val="10"/>
        <rFont val="Times New Roman"/>
        <charset val="204"/>
      </rPr>
      <t>sifilis</t>
    </r>
    <r>
      <rPr>
        <sz val="8.5"/>
        <rFont val="Times New Roman"/>
        <charset val="204"/>
      </rPr>
      <t xml:space="preserve">           12.1  </t>
    </r>
  </si>
  <si>
    <r>
      <rPr>
        <b/>
        <sz val="10"/>
        <rFont val="Times New Roman"/>
        <charset val="204"/>
      </rPr>
      <t>gonoree</t>
    </r>
    <r>
      <rPr>
        <sz val="8.5"/>
        <rFont val="Times New Roman"/>
        <charset val="204"/>
      </rPr>
      <t xml:space="preserve">          12.2</t>
    </r>
  </si>
  <si>
    <t xml:space="preserve"> Число анализов положительных на сифилис</t>
  </si>
  <si>
    <t>гонорею</t>
  </si>
  <si>
    <t xml:space="preserve"> Din numărul total analize de laborator (din rînd.1) efectuate persoanelor asigurate  (achitate de CNAM)            12.3
 Из общего числа лабораторных анализов (из стр.1)проведено застрахованным лицам (оплаченных НКСМ)    .
</t>
  </si>
  <si>
    <t>13. Activitatea staţionarului</t>
  </si>
  <si>
    <t>Деятельность стационара</t>
  </si>
  <si>
    <t>Nr. rînd.
№ стр</t>
  </si>
  <si>
    <t>Profil paturi
Профиль коек</t>
  </si>
  <si>
    <t>Număr paturi 
Число коек</t>
  </si>
  <si>
    <t>În anul gestionar 
В отчетном году</t>
  </si>
  <si>
    <t xml:space="preserve">Număr 
zile-pat spitalizate Проведено больными койко-дней
</t>
  </si>
  <si>
    <t>la finele
anului gestionar 
на конец отчетного года</t>
  </si>
  <si>
    <t>medii- 
anuale 
средне-годовых</t>
  </si>
  <si>
    <t>bolnavi 
internaţi 
total
поступило больных 
всего</t>
  </si>
  <si>
    <t>inclusiv 
copii 0-17 ani 11luni 29 zile 
в т.ч. дети 
0-17 лет
 11 мес. 29дн.</t>
  </si>
  <si>
    <t>bolnavi externaţi выписано больных</t>
  </si>
  <si>
    <t>decedaţi
умерло</t>
  </si>
  <si>
    <t>Total 
Всего</t>
  </si>
  <si>
    <r>
      <rPr>
        <b/>
        <sz val="10"/>
        <rFont val="Times New Roman"/>
        <charset val="204"/>
      </rPr>
      <t xml:space="preserve">Notă:              </t>
    </r>
    <r>
      <rPr>
        <sz val="10"/>
        <rFont val="Times New Roman"/>
        <charset val="204"/>
      </rPr>
      <t xml:space="preserve"> Datele desfăşurate pe profiuri de prezentat în </t>
    </r>
    <r>
      <rPr>
        <b/>
        <sz val="10"/>
        <rFont val="Times New Roman"/>
        <charset val="204"/>
      </rPr>
      <t>anexa Nr.1 f30.</t>
    </r>
  </si>
  <si>
    <r>
      <rPr>
        <b/>
        <sz val="10"/>
        <rFont val="Times New Roman"/>
        <charset val="204"/>
      </rPr>
      <t>Примечание:</t>
    </r>
    <r>
      <rPr>
        <sz val="10"/>
        <rFont val="Times New Roman"/>
        <charset val="204"/>
      </rPr>
      <t xml:space="preserve"> Развернутые данные по профилям представить в </t>
    </r>
    <r>
      <rPr>
        <b/>
        <sz val="10"/>
        <rFont val="Times New Roman"/>
        <charset val="204"/>
      </rPr>
      <t>приложении № 1 f30</t>
    </r>
    <r>
      <rPr>
        <sz val="10"/>
        <rFont val="Times New Roman"/>
        <charset val="204"/>
      </rPr>
      <t>.</t>
    </r>
  </si>
  <si>
    <t>14. Activitatea staţionarului de zi</t>
  </si>
  <si>
    <t xml:space="preserve">      Деятельность дневного стационара</t>
  </si>
  <si>
    <r>
      <rPr>
        <sz val="9"/>
        <rFont val="Times New Roman"/>
        <charset val="134"/>
      </rPr>
      <t xml:space="preserve">Număr locurilor </t>
    </r>
    <r>
      <rPr>
        <b/>
        <sz val="9"/>
        <rFont val="Times New Roman"/>
        <charset val="204"/>
      </rPr>
      <t>total</t>
    </r>
    <r>
      <rPr>
        <sz val="9"/>
        <rFont val="Times New Roman"/>
        <charset val="134"/>
      </rPr>
      <t xml:space="preserve">                                    </t>
    </r>
    <r>
      <rPr>
        <b/>
        <sz val="8"/>
        <rFont val="Times New Roman"/>
        <charset val="204"/>
      </rPr>
      <t>1.0</t>
    </r>
  </si>
  <si>
    <r>
      <rPr>
        <sz val="9"/>
        <rFont val="Times New Roman"/>
        <charset val="134"/>
      </rPr>
      <t xml:space="preserve">    inclusiv pentru copii            </t>
    </r>
    <r>
      <rPr>
        <sz val="8"/>
        <rFont val="Times New Roman"/>
        <charset val="204"/>
      </rPr>
      <t xml:space="preserve"> </t>
    </r>
    <r>
      <rPr>
        <b/>
        <sz val="8"/>
        <rFont val="Times New Roman"/>
        <charset val="204"/>
      </rPr>
      <t>1.1</t>
    </r>
  </si>
  <si>
    <r>
      <rPr>
        <sz val="9"/>
        <rFont val="Times New Roman"/>
        <charset val="134"/>
      </rPr>
      <t xml:space="preserve"> trataţi bolnavi </t>
    </r>
    <r>
      <rPr>
        <b/>
        <sz val="9"/>
        <rFont val="Times New Roman"/>
        <charset val="204"/>
      </rPr>
      <t>total</t>
    </r>
    <r>
      <rPr>
        <sz val="9"/>
        <rFont val="Times New Roman"/>
        <charset val="134"/>
      </rPr>
      <t xml:space="preserve"> </t>
    </r>
    <r>
      <rPr>
        <b/>
        <sz val="9"/>
        <rFont val="Times New Roman"/>
        <charset val="204"/>
      </rPr>
      <t xml:space="preserve"> 2.0</t>
    </r>
  </si>
  <si>
    <t xml:space="preserve">Число мест всего                            </t>
  </si>
  <si>
    <t xml:space="preserve">     в т.ч. для детей</t>
  </si>
  <si>
    <t xml:space="preserve">  пролечено больных всего </t>
  </si>
  <si>
    <r>
      <rPr>
        <sz val="9"/>
        <rFont val="Times New Roman"/>
        <charset val="134"/>
      </rPr>
      <t xml:space="preserve">          inclusiv copii                                     </t>
    </r>
    <r>
      <rPr>
        <b/>
        <sz val="9"/>
        <rFont val="Times New Roman"/>
        <charset val="204"/>
      </rPr>
      <t xml:space="preserve"> 2.1</t>
    </r>
  </si>
  <si>
    <r>
      <rPr>
        <sz val="9"/>
        <rFont val="Times New Roman"/>
        <charset val="134"/>
      </rPr>
      <t xml:space="preserve">     număr zile-pat </t>
    </r>
    <r>
      <rPr>
        <b/>
        <sz val="9"/>
        <rFont val="Times New Roman"/>
        <charset val="204"/>
      </rPr>
      <t>total</t>
    </r>
    <r>
      <rPr>
        <sz val="9"/>
        <rFont val="Times New Roman"/>
        <charset val="134"/>
      </rPr>
      <t xml:space="preserve">           </t>
    </r>
    <r>
      <rPr>
        <b/>
        <sz val="9"/>
        <rFont val="Times New Roman"/>
        <charset val="204"/>
      </rPr>
      <t xml:space="preserve"> 3.0</t>
    </r>
  </si>
  <si>
    <r>
      <rPr>
        <sz val="9"/>
        <rFont val="Times New Roman"/>
        <charset val="134"/>
      </rPr>
      <t xml:space="preserve">inclusiv de către copii </t>
    </r>
    <r>
      <rPr>
        <b/>
        <sz val="9"/>
        <rFont val="Times New Roman"/>
        <charset val="204"/>
      </rPr>
      <t>3.1</t>
    </r>
  </si>
  <si>
    <t xml:space="preserve">               в т.ч. детей</t>
  </si>
  <si>
    <t xml:space="preserve">     проведено койко-дней всего                          </t>
  </si>
  <si>
    <t xml:space="preserve">   в т.ч. детьми</t>
  </si>
  <si>
    <t xml:space="preserve">                                                                15. Activitatea chirurgicală (fără activitatea stomatologului )</t>
  </si>
  <si>
    <t xml:space="preserve">                                                                      Хирургическая работа (без работы стоматолога)</t>
  </si>
  <si>
    <t>Denumirea intervenţiei
Название операции</t>
  </si>
  <si>
    <t>Nr. rînd 
№ стр.</t>
  </si>
  <si>
    <t>Total intervenţii                                                                                                Всего операций</t>
  </si>
  <si>
    <t xml:space="preserve">                    inclusiv:   в том числе:                                                   intervenţii pe sistemul nervos
операции на нервной системе</t>
  </si>
  <si>
    <t>intervenţii pe sistemul endocrin                                                                           операции на эндокринной системе</t>
  </si>
  <si>
    <t>intervenţii pe ochi
операции на органе зрения</t>
  </si>
  <si>
    <t>intervenţii pe ureche, nas, faringe
операции на органах уха, носа, горла</t>
  </si>
  <si>
    <t>intervenţii pe aparatul respirator                                                                           
операции на органах дыхания</t>
  </si>
  <si>
    <t>intervenţii pe inimă (cord)                                                                                                            операции на сердце</t>
  </si>
  <si>
    <t>intervenţii pe vasele de sînge şi limfatice                                                  операции на сосудах</t>
  </si>
  <si>
    <t>intervenţii pe organele cavităţii abdominale                                                                                         операции на органах брюшной полости</t>
  </si>
  <si>
    <t xml:space="preserve">intervenţii pe rinichi şi uretere                                                                                                                                                                                               операции на почках и мочеточниках </t>
  </si>
  <si>
    <t>intervenţii pe prostată                                                                                                                                                                                                      операции на предстательной железе</t>
  </si>
  <si>
    <t>intervenţii pe organele genitale feminine                                                                                                                                                                  операции на женских половых органах</t>
  </si>
  <si>
    <t>intervenţii obstetricale                                                                                                                                                                                                     акушерские операции</t>
  </si>
  <si>
    <t>intervenţii pe aparatul osteo-muscular                                                                                                                                                                                                                операции на костно-мышечной системе</t>
  </si>
  <si>
    <t>intervenţii pe glanda mamară                                                                                                                                                                                                      операции на молочной железе</t>
  </si>
  <si>
    <t xml:space="preserve">intervenţii pe piele şi ţesutul subcutanat
операции на коже и подкожной клетчатке                                                                                                                                                                                                                </t>
  </si>
  <si>
    <t>alte intervenţii                                                                                                                                                                                                                                   прочие операции</t>
  </si>
  <si>
    <t>16. Activitatea instituţiei de medicină preventivă (dezinfecţie, deratizaţie, dezinsecţie)</t>
  </si>
  <si>
    <t xml:space="preserve">       Деятельность учреждения превентивной медицины (дезинфекция, дератизация, дезинсекция)</t>
  </si>
  <si>
    <t>Denumirea activităţii 
Наименование деятельности</t>
  </si>
  <si>
    <t>Volumul lucrărilor efectuate (м2 ) 
Объем выполненных работ (м2 )</t>
  </si>
  <si>
    <t>dezinfecţie
дезинфекция</t>
  </si>
  <si>
    <t>deratizaţie
дератизация</t>
  </si>
  <si>
    <t>dezinsecţie
дезинсекция</t>
  </si>
  <si>
    <t xml:space="preserve">                                         17.  Depistați bolnavi de Trihomoniază, infecții cu Chlamydia și herpes ano-genital</t>
  </si>
  <si>
    <t xml:space="preserve"> Выявлено больных трихомониазом, хламидийными инфекциями и аногенитальным герпесом</t>
  </si>
  <si>
    <t>Cifru conform CIM                             revizia X
Шифр по МКБ Х пере-смотра</t>
  </si>
  <si>
    <t>Sex
Пол</t>
  </si>
  <si>
    <t>Nr. rînd
№ стр.</t>
  </si>
  <si>
    <t>Număr bolnavi cu diagnosticul stabilit caz nou
Число больных с впервые в жизни установленным диагнозом</t>
  </si>
  <si>
    <t>din numărul            total de bolnavi                          locuitori rurali
из общего              числа больных                  сельские                 жители</t>
  </si>
  <si>
    <t>TOTAL ВСЕГО</t>
  </si>
  <si>
    <t>inclusiv în vîrstă
в том числе в возрасте</t>
  </si>
  <si>
    <t>pînă la         14 ani
до 14 лет</t>
  </si>
  <si>
    <t>15-17
ani
лет</t>
  </si>
  <si>
    <t>18-19 
ani
 лет</t>
  </si>
  <si>
    <t>20-29 
ani
лет</t>
  </si>
  <si>
    <t>30-39 
ani
лет</t>
  </si>
  <si>
    <t>40 ani şi peste   
40 лет и старше</t>
  </si>
  <si>
    <t>C</t>
  </si>
  <si>
    <t>D</t>
  </si>
  <si>
    <t>Trichomoniază
Трихомониаз</t>
  </si>
  <si>
    <t>A 59.0</t>
  </si>
  <si>
    <t>b/м</t>
  </si>
  <si>
    <t>f/ж</t>
  </si>
  <si>
    <t>Infecţii cu Chlamydia transmise pe cale sexuală
Хламидийные инфек-ции, передающиеся половым путем</t>
  </si>
  <si>
    <t>A 56;
A 63</t>
  </si>
  <si>
    <t>Infecţii ano-genitale prin virusul herpetic (herpes simplex)
Аногенитальные герпетические инфекции (герпес простой)</t>
  </si>
  <si>
    <t>A 60</t>
  </si>
  <si>
    <t>3200                                                                                                                          2. Activitatea secţiei dializă
                                                                                                                                      Деятельность отделения диализа</t>
  </si>
  <si>
    <t>Nr  rînd
№ строки</t>
  </si>
  <si>
    <r>
      <rPr>
        <sz val="10"/>
        <rFont val="Times New Roman"/>
        <charset val="134"/>
      </rPr>
      <t>Dializa este prestată</t>
    </r>
    <r>
      <rPr>
        <sz val="8"/>
        <rFont val="Times New Roman"/>
        <charset val="204"/>
      </rPr>
      <t xml:space="preserve"> </t>
    </r>
    <r>
      <rPr>
        <b/>
        <sz val="8"/>
        <rFont val="Times New Roman"/>
        <charset val="204"/>
      </rPr>
      <t xml:space="preserve"> *</t>
    </r>
    <r>
      <rPr>
        <sz val="8"/>
        <rFont val="Times New Roman"/>
        <charset val="204"/>
      </rPr>
      <t xml:space="preserve"> </t>
    </r>
    <r>
      <rPr>
        <sz val="10"/>
        <rFont val="Times New Roman"/>
        <charset val="134"/>
      </rPr>
      <t xml:space="preserve">:
Диализ осуществляется </t>
    </r>
    <r>
      <rPr>
        <b/>
        <sz val="10"/>
        <rFont val="Times New Roman"/>
        <charset val="204"/>
      </rPr>
      <t xml:space="preserve"> *</t>
    </r>
    <r>
      <rPr>
        <sz val="10"/>
        <rFont val="Times New Roman"/>
        <charset val="134"/>
      </rPr>
      <t>:
                - În cadrul asistenței medicale spitalicești (de fixat în rubrica C: da -</t>
    </r>
    <r>
      <rPr>
        <b/>
        <sz val="10"/>
        <rFont val="Times New Roman"/>
        <charset val="204"/>
      </rPr>
      <t>1</t>
    </r>
    <r>
      <rPr>
        <sz val="10"/>
        <rFont val="Times New Roman"/>
        <charset val="134"/>
      </rPr>
      <t xml:space="preserve"> , nu - </t>
    </r>
    <r>
      <rPr>
        <b/>
        <sz val="10"/>
        <rFont val="Times New Roman"/>
        <charset val="204"/>
      </rPr>
      <t>0</t>
    </r>
    <r>
      <rPr>
        <sz val="10"/>
        <rFont val="Times New Roman"/>
        <charset val="134"/>
      </rPr>
      <t xml:space="preserve"> )
                - В госпитальной системе медицинской помощи (отметить в столбике С:  да - 1, нет -0 )</t>
    </r>
  </si>
  <si>
    <t xml:space="preserve">                - În cadrul asistenței medicale specializate de ambulator (de fixat în rubrica C: da -1 , nu - 0)
                 - В амбулаторной специализированной системе медицинской помощи (отметить в столбике С: да - 1, нет -0)</t>
  </si>
  <si>
    <r>
      <rPr>
        <sz val="10"/>
        <rFont val="Times New Roman"/>
        <charset val="134"/>
      </rPr>
      <t>Tipul serviciilor de dializă:
Типы услуги  диализа:
          - Hemodializa și alte metode extracorporale (hemofiltrare, hemodiafiltrare, plasmafereza, hemoperfuzia):  - da -</t>
    </r>
    <r>
      <rPr>
        <b/>
        <sz val="10"/>
        <rFont val="Times New Roman"/>
        <charset val="204"/>
      </rPr>
      <t>1</t>
    </r>
    <r>
      <rPr>
        <sz val="10"/>
        <rFont val="Times New Roman"/>
        <charset val="134"/>
      </rPr>
      <t xml:space="preserve"> , nu - </t>
    </r>
    <r>
      <rPr>
        <sz val="10"/>
        <rFont val="Times New Roman"/>
        <charset val="204"/>
      </rPr>
      <t>0</t>
    </r>
    <r>
      <rPr>
        <sz val="10"/>
        <rFont val="Times New Roman"/>
        <charset val="134"/>
      </rPr>
      <t xml:space="preserve">
          - Гемодиализ и другие экстракорпоральные методы (гемофильтрация, гемодиафильтрация, плазмаферез, гемосорбция)  да - 1, нет -0</t>
    </r>
  </si>
  <si>
    <t xml:space="preserve">         - Dializa peritoneală :       - da -1 , nu - 0
         - Перитонеальный диализ:  да - 1, нет -0    
</t>
  </si>
  <si>
    <t>Număr locuri dialize (aparate “rinichi artificiali”)
Число диализных мест ( аппараты «искусственная почка»)</t>
  </si>
  <si>
    <t>Numărul pacienților cu Boala Cronică de Rinichi (BCR), tratați cu hemodializă și alte metode extracorporale pe parcursul anului
Число пациентов с Хронической Болезнью Почек (ХПБ), лечившихся гемодиализом и другими экстракорпоральными методами в течении года</t>
  </si>
  <si>
    <r>
      <rPr>
        <sz val="10"/>
        <rFont val="Times New Roman"/>
        <charset val="134"/>
      </rPr>
      <t xml:space="preserve">Numărul pacienților cu BCR, tratați cu dializa peritoneală pe parcursul anului  </t>
    </r>
    <r>
      <rPr>
        <sz val="10"/>
        <rFont val="Times New Roman"/>
        <charset val="204"/>
      </rPr>
      <t>**</t>
    </r>
    <r>
      <rPr>
        <sz val="10"/>
        <rFont val="Times New Roman"/>
        <charset val="134"/>
      </rPr>
      <t xml:space="preserve">
Число пациентов с ХБП, лечившихся перитонеальным диализом в течении года </t>
    </r>
    <r>
      <rPr>
        <b/>
        <sz val="10"/>
        <rFont val="Times New Roman"/>
        <charset val="204"/>
      </rPr>
      <t>**</t>
    </r>
  </si>
  <si>
    <t>Numărul pacienților cu BCR, spitalizați primar la tratament prin dializă pe parcursul anului
Число пациентов с ХБП, впервые госпитализированных на лечение диализом в течении года</t>
  </si>
  <si>
    <t>Numărul pacienților cu BCR, aflați la tratament prin dializă la finele anului (31 decembrie inclusiv)
Число пациентов с ХБП, состоящих на лечении диализом на конец года (31 декабря включительно)</t>
  </si>
  <si>
    <t>Numărul pacienților cu Leziune Acută a Rinichiului (LAR) (insuficiență renală acută - IRA) tratați cu dializă pe parcursul anului
Число пациентов с Острым Поражением Почек - ОПП (Острой Почечной Недостаточностью-ОПН), лечившихся диализом в течении года</t>
  </si>
  <si>
    <t>Număr ședințe hemodializă și alte metode extracorporale efectuate pe parcursul anului, în total
Число проведенных сеансов гемодиализа и других экстракорпоральных методов в течении года, всего</t>
  </si>
  <si>
    <t xml:space="preserve">   Inclusiv : в том числе:
            - ședințe hemodializă (HD); сеансов гемодиализа (ГД)</t>
  </si>
  <si>
    <t xml:space="preserve">                    - ședințe hemofiltrare (HF), hemodiafiltrare (HDF); сеансов гемофильтрации (ГФ), сеансов гемодиафильтрации (ГДФ)</t>
  </si>
  <si>
    <t xml:space="preserve">                    - ședințe plasmafereză (PF): сеансов плазмафереза (ПФ)</t>
  </si>
  <si>
    <t xml:space="preserve">           - ședințe hemoperfuzie (hemoadsorbție) (HP); сеансов гемосорбции (ГС)</t>
  </si>
  <si>
    <t>Numărul de ședințe hemodializă și alte metode extracorporale efectuate pe parcursul anului la pacienți cu BCR
Число проведенных сеансов гемодиализа и других экстракорпоральных методов в течении года пациентам с ХБП</t>
  </si>
  <si>
    <t xml:space="preserve"> Numărul de ședințe hemodializă și alte metode extracorporale efectuate pe parcursul anului la pacienți cu LAR (IRA)
Число проведенных сеансов гемодиализа и других экстракорпоральных методов в течении года пациентам с ОПП (ОПН)</t>
  </si>
  <si>
    <t>Numărul pacienților decedați cu BCR la tratament prin dializă
Число пациентов умерших с ХБП на диализе</t>
  </si>
  <si>
    <t>Numărul pacienților decedați cu LAR (IRA) la tratament prin dializă
Число пациентов умерших с ОПП (ОПН) на диализе</t>
  </si>
  <si>
    <t>Din numărul total de ședințe hemodializă și alte metode extracorporale efectuate ( din rind.11), la pacienți din staționar
Из общего числа проведенных сеансов диализа и других экстракорпоральных методов (из стр.11), больным из стационара</t>
  </si>
  <si>
    <r>
      <rPr>
        <b/>
        <sz val="8"/>
        <rFont val="Times New Roman"/>
        <charset val="204"/>
      </rPr>
      <t xml:space="preserve">  *</t>
    </r>
    <r>
      <rPr>
        <sz val="8"/>
        <rFont val="Times New Roman"/>
        <charset val="204"/>
      </rPr>
      <t xml:space="preserve">  </t>
    </r>
    <r>
      <rPr>
        <b/>
        <sz val="8"/>
        <rFont val="Times New Roman"/>
        <charset val="204"/>
      </rPr>
      <t>în dependență de statutul secției, dializa poate fi prestată pacienților din staționar (spital), ambulator sau mixt (staționar și ambulator)
     в зависимости от статуса отделения, диализ осуществляется пациентам из стационара (больницы), амбулаторно или смешано (стационар и амбулаторно</t>
    </r>
    <r>
      <rPr>
        <sz val="8"/>
        <rFont val="Times New Roman"/>
        <charset val="204"/>
      </rPr>
      <t>)</t>
    </r>
  </si>
  <si>
    <t xml:space="preserve">** pentru pacienții tratați cu dializă peritoneală (DP), datele statistice se referă doar la numărul de pacienți tratați cu DP, fără a indica numărul de ședințe 
    для пациентов лечившихся перитонеальным диализом (ПД), статистические данные относятся только к числу пациентов, без необходимости отметить число сеансов ПД
</t>
  </si>
  <si>
    <t>Calcularea indicatorilor Raport statistic  Nr 1-aim</t>
  </si>
  <si>
    <t>«Privind activitatea agentului economic privat la prestarea serviciilor medicale»</t>
  </si>
  <si>
    <t>Cod</t>
  </si>
  <si>
    <t>Denumire indicator</t>
  </si>
  <si>
    <t>Valoare absoluta</t>
  </si>
  <si>
    <t>Indicator</t>
  </si>
  <si>
    <t>aim1_i1</t>
  </si>
  <si>
    <t>Ponderea medicilor cumulari</t>
  </si>
  <si>
    <t>aim1_i2</t>
  </si>
  <si>
    <r>
      <rPr>
        <b/>
        <sz val="10"/>
        <color indexed="62"/>
        <rFont val="Arial Cyr"/>
        <charset val="204"/>
      </rPr>
      <t xml:space="preserve">Ponderea medicilor cu categorie de calificare
       </t>
    </r>
    <r>
      <rPr>
        <sz val="10"/>
        <color indexed="62"/>
        <rFont val="Arial Cyr"/>
        <charset val="238"/>
      </rPr>
      <t xml:space="preserve"> total</t>
    </r>
  </si>
  <si>
    <t>aim1_i3</t>
  </si>
  <si>
    <t xml:space="preserve">        categorie superioară </t>
  </si>
  <si>
    <t>aim1_i4</t>
  </si>
  <si>
    <t xml:space="preserve">        prima categorie </t>
  </si>
  <si>
    <t>aim1_i5</t>
  </si>
  <si>
    <t xml:space="preserve">        a doua categorie </t>
  </si>
  <si>
    <t>aim1_i6</t>
  </si>
  <si>
    <t>Ponderea medicilor, care nu au avut categorie de calificare</t>
  </si>
  <si>
    <t>aim1_i7</t>
  </si>
  <si>
    <t>Ponderea personalului medical mediu cumulari</t>
  </si>
  <si>
    <t>aim1_i8</t>
  </si>
  <si>
    <r>
      <rPr>
        <b/>
        <sz val="10"/>
        <color indexed="62"/>
        <rFont val="Arial Cyr"/>
        <charset val="204"/>
      </rPr>
      <t xml:space="preserve">Ponderea personalului medical mediu  cu categorie de calificare
       </t>
    </r>
    <r>
      <rPr>
        <sz val="10"/>
        <color indexed="62"/>
        <rFont val="Arial Cyr"/>
        <charset val="238"/>
      </rPr>
      <t xml:space="preserve"> total</t>
    </r>
  </si>
  <si>
    <t>aim1_i9</t>
  </si>
  <si>
    <t>aim1_i10</t>
  </si>
  <si>
    <t>aim1_i11</t>
  </si>
  <si>
    <t>aim1_i12</t>
  </si>
  <si>
    <t>Ponderea personalului medical mediu, care nu a avut categorie de calificare:</t>
  </si>
  <si>
    <t>aim1_i13</t>
  </si>
  <si>
    <t>Ponderea vizitelor copiilor la medici_TOTAL</t>
  </si>
  <si>
    <t>aim1_i14</t>
  </si>
  <si>
    <r>
      <rPr>
        <sz val="9"/>
        <rFont val="Times New Roman"/>
        <charset val="134"/>
      </rPr>
      <t xml:space="preserve"> internişti
терапевты                                         </t>
    </r>
    <r>
      <rPr>
        <sz val="12"/>
        <rFont val="Times New Roman"/>
        <charset val="204"/>
      </rPr>
      <t xml:space="preserve"> </t>
    </r>
    <r>
      <rPr>
        <sz val="12"/>
        <color indexed="10"/>
        <rFont val="Times New Roman"/>
        <charset val="204"/>
      </rPr>
      <t>7</t>
    </r>
  </si>
  <si>
    <t>aim1_i15</t>
  </si>
  <si>
    <t>aim1_i16</t>
  </si>
  <si>
    <t>aim1_i17</t>
  </si>
  <si>
    <t>aim1_i18</t>
  </si>
  <si>
    <t>aim1_i19</t>
  </si>
  <si>
    <t>aim1_i20</t>
  </si>
  <si>
    <t>aim1_i21</t>
  </si>
  <si>
    <t>aim1_i22</t>
  </si>
  <si>
    <t>aim1_i23</t>
  </si>
  <si>
    <t>aim1_i24</t>
  </si>
  <si>
    <t>aim1_i25</t>
  </si>
  <si>
    <t>aim1_i26</t>
  </si>
  <si>
    <t>aim1_i27</t>
  </si>
  <si>
    <t>aim1_i28</t>
  </si>
  <si>
    <t>aim1_i29</t>
  </si>
  <si>
    <r>
      <rPr>
        <sz val="9"/>
        <rFont val="Times New Roman"/>
        <charset val="134"/>
      </rPr>
      <t xml:space="preserve">medici diagnostic funcţional
врачи по функциональной диагностике   </t>
    </r>
    <r>
      <rPr>
        <sz val="12"/>
        <color indexed="10"/>
        <rFont val="Times New Roman"/>
        <charset val="204"/>
      </rPr>
      <t>8</t>
    </r>
  </si>
  <si>
    <t>aim1_i30</t>
  </si>
  <si>
    <t>aim1_i31</t>
  </si>
  <si>
    <t>aim1_i32</t>
  </si>
  <si>
    <t>aim1_i33</t>
  </si>
  <si>
    <t>aim1_i34</t>
  </si>
  <si>
    <t>aim1_i35</t>
  </si>
  <si>
    <t>aim1_i36</t>
  </si>
  <si>
    <t>aim1_i37</t>
  </si>
  <si>
    <t>aim1_i38</t>
  </si>
  <si>
    <t>aim1_i39</t>
  </si>
  <si>
    <t>aim1_i40</t>
  </si>
  <si>
    <t>aim1_i41</t>
  </si>
  <si>
    <t>aim1_i42</t>
  </si>
  <si>
    <t>aim1_i43</t>
  </si>
  <si>
    <t>aim1_i44</t>
  </si>
  <si>
    <t>aim1_i45</t>
  </si>
  <si>
    <t>aim1_i46</t>
  </si>
  <si>
    <r>
      <rPr>
        <sz val="9"/>
        <rFont val="Times New Roman"/>
        <charset val="134"/>
      </rPr>
      <t xml:space="preserve">cardioreumatologi pediatri
кардиоревматологи детские                               </t>
    </r>
    <r>
      <rPr>
        <sz val="12"/>
        <color indexed="10"/>
        <rFont val="Times New Roman"/>
        <charset val="204"/>
      </rPr>
      <t xml:space="preserve"> 9</t>
    </r>
  </si>
  <si>
    <t>aim1_i47</t>
  </si>
  <si>
    <t>aim1_i48</t>
  </si>
  <si>
    <t>aim1_i49</t>
  </si>
  <si>
    <t>aim1_i50</t>
  </si>
  <si>
    <t>aim1_i51</t>
  </si>
  <si>
    <t>aim1_i52</t>
  </si>
  <si>
    <t>aim1_i53</t>
  </si>
  <si>
    <t>aim1_i54</t>
  </si>
  <si>
    <t>aim1_i55</t>
  </si>
  <si>
    <t>aim1_i56</t>
  </si>
  <si>
    <t>aim1_i57</t>
  </si>
  <si>
    <t>aim1_i58</t>
  </si>
  <si>
    <t>aim1_i59</t>
  </si>
  <si>
    <t>aim1_i60</t>
  </si>
  <si>
    <t>aim1_i61</t>
  </si>
  <si>
    <t>aim1_i62</t>
  </si>
  <si>
    <t>aim1_i63</t>
  </si>
  <si>
    <r>
      <rPr>
        <b/>
        <sz val="10"/>
        <color indexed="62"/>
        <rFont val="Arial Cyr"/>
        <charset val="204"/>
      </rPr>
      <t xml:space="preserve">Ponderea vizitelor achitate de СNAM _   </t>
    </r>
    <r>
      <rPr>
        <sz val="12"/>
        <color indexed="62"/>
        <rFont val="Arial Cyr"/>
        <charset val="134"/>
      </rPr>
      <t xml:space="preserve"> </t>
    </r>
    <r>
      <rPr>
        <b/>
        <sz val="12"/>
        <color indexed="62"/>
        <rFont val="Arial Cyr"/>
        <charset val="134"/>
      </rPr>
      <t>total</t>
    </r>
  </si>
  <si>
    <t>aim1_i64</t>
  </si>
  <si>
    <r>
      <rPr>
        <b/>
        <sz val="10"/>
        <color indexed="62"/>
        <rFont val="Arial Cyr"/>
        <charset val="204"/>
      </rPr>
      <t xml:space="preserve">Ponderea vizitelor pe motiv de boală
       </t>
    </r>
    <r>
      <rPr>
        <sz val="10"/>
        <color indexed="62"/>
        <rFont val="Arial Cyr"/>
        <charset val="238"/>
      </rPr>
      <t>total</t>
    </r>
  </si>
  <si>
    <t>aim1_i65</t>
  </si>
  <si>
    <t xml:space="preserve">       adulți</t>
  </si>
  <si>
    <t>aim1_i66</t>
  </si>
  <si>
    <t xml:space="preserve">       copii</t>
  </si>
  <si>
    <t>aim1_i67</t>
  </si>
  <si>
    <t>Ponderea vizitelor achitate de СNAM la domiciliu TOTAL</t>
  </si>
  <si>
    <t>aim1_i68</t>
  </si>
  <si>
    <t>Ponderea vizitelor copiilor la domiciliu_ TOTAL</t>
  </si>
  <si>
    <t>aim1_i69</t>
  </si>
  <si>
    <t>Ponderea vizitelor pe motiv de boală la domiciliu:         total</t>
  </si>
  <si>
    <t>aim1_i70</t>
  </si>
  <si>
    <t>Ponderea  vizitelor  pe motiv  de boală    achitate de СNAM la domiciliu:      total</t>
  </si>
  <si>
    <t>aim1_i71</t>
  </si>
  <si>
    <r>
      <rPr>
        <b/>
        <sz val="10"/>
        <color indexed="62"/>
        <rFont val="Arial Cyr"/>
        <charset val="204"/>
      </rPr>
      <t xml:space="preserve">Ponderea  investigaţiilor  achitate de СNAM  :      </t>
    </r>
    <r>
      <rPr>
        <b/>
        <sz val="12"/>
        <color indexed="18"/>
        <rFont val="Times New Roman"/>
        <charset val="204"/>
      </rPr>
      <t xml:space="preserve">    </t>
    </r>
    <r>
      <rPr>
        <b/>
        <sz val="10"/>
        <rFont val="Times New Roman"/>
        <charset val="204"/>
      </rPr>
      <t>pentru rezonanţă magnetică nucleară</t>
    </r>
    <r>
      <rPr>
        <b/>
        <sz val="12"/>
        <color indexed="18"/>
        <rFont val="Times New Roman"/>
        <charset val="204"/>
      </rPr>
      <t xml:space="preserve">
</t>
    </r>
  </si>
  <si>
    <t>aim1_i72</t>
  </si>
  <si>
    <t xml:space="preserve">Tomografia computerizată
</t>
  </si>
  <si>
    <t>aim1_i73</t>
  </si>
  <si>
    <t xml:space="preserve"> Investigaţii radiologice - Total
</t>
  </si>
  <si>
    <t>aim1_i74</t>
  </si>
  <si>
    <t>aim1_i75</t>
  </si>
  <si>
    <t>aim1_i76</t>
  </si>
  <si>
    <t>aim1_i77</t>
  </si>
  <si>
    <t>aim1_i78</t>
  </si>
  <si>
    <t>aim1_i79</t>
  </si>
  <si>
    <t>aim1_i80</t>
  </si>
  <si>
    <t>aim1_i81</t>
  </si>
  <si>
    <t>aim1_i82</t>
  </si>
  <si>
    <t>aim1_i83</t>
  </si>
  <si>
    <t>aim1_i84</t>
  </si>
  <si>
    <t>aim1_i85</t>
  </si>
  <si>
    <t>aim1_i86</t>
  </si>
  <si>
    <t>aim1_i87</t>
  </si>
  <si>
    <t>aim1_i88</t>
  </si>
  <si>
    <t>aim1_i89</t>
  </si>
  <si>
    <r>
      <rPr>
        <b/>
        <sz val="11"/>
        <rFont val="Times New Roman"/>
        <charset val="204"/>
      </rPr>
      <t>Ponderea  analizelor  achitate de СNAM</t>
    </r>
    <r>
      <rPr>
        <sz val="8.5"/>
        <rFont val="Times New Roman"/>
        <charset val="204"/>
      </rPr>
      <t xml:space="preserve">  </t>
    </r>
  </si>
  <si>
    <t>aim1_i90</t>
  </si>
  <si>
    <r>
      <rPr>
        <b/>
        <sz val="12"/>
        <rFont val="Times New Roman"/>
        <charset val="204"/>
      </rPr>
      <t>Ponderea bolnavilor cu trihomoniază din număr total de trihomoniază caz nou</t>
    </r>
    <r>
      <rPr>
        <b/>
        <sz val="10"/>
        <rFont val="Times New Roman"/>
        <charset val="204"/>
      </rPr>
      <t xml:space="preserve">                                                         </t>
    </r>
    <r>
      <rPr>
        <b/>
        <sz val="10"/>
        <color indexed="9"/>
        <rFont val="Times New Roman"/>
        <charset val="204"/>
      </rPr>
      <t xml:space="preserve"> -</t>
    </r>
    <r>
      <rPr>
        <b/>
        <sz val="10"/>
        <rFont val="Times New Roman"/>
        <charset val="204"/>
      </rPr>
      <t xml:space="preserve">       </t>
    </r>
    <r>
      <rPr>
        <sz val="9"/>
        <rFont val="Times New Roman"/>
        <charset val="204"/>
      </rPr>
      <t>copii 0-17 ani 11 luni 29 zile de sex masculin</t>
    </r>
  </si>
  <si>
    <t>aim1_i91</t>
  </si>
  <si>
    <t xml:space="preserve">        copii 0-17 ani 11 luni 29 zile de sex feminin</t>
  </si>
  <si>
    <t>aim1_i92</t>
  </si>
  <si>
    <t xml:space="preserve">          bărbaţi 18 ani şi peste</t>
  </si>
  <si>
    <t>aim1_i93</t>
  </si>
  <si>
    <t xml:space="preserve">          femei 18 ani şi peste</t>
  </si>
  <si>
    <t>aim1_i94</t>
  </si>
  <si>
    <t xml:space="preserve">          bărbaţi locuitori urbani</t>
  </si>
  <si>
    <t>aim1_i95</t>
  </si>
  <si>
    <t xml:space="preserve">          femei locuitori urbani</t>
  </si>
  <si>
    <t>aim1_i96</t>
  </si>
  <si>
    <t xml:space="preserve">          locuitori urbani</t>
  </si>
  <si>
    <t>aim1_i97</t>
  </si>
  <si>
    <t xml:space="preserve">          locuitori rurali</t>
  </si>
  <si>
    <t>aim1_i98</t>
  </si>
  <si>
    <t xml:space="preserve">          copii 0-17 ani 11 luni 29 zile </t>
  </si>
  <si>
    <t>aim1_i99</t>
  </si>
  <si>
    <t xml:space="preserve">          18 ani şi peste</t>
  </si>
  <si>
    <t>aim1_i100</t>
  </si>
  <si>
    <r>
      <rPr>
        <b/>
        <sz val="12"/>
        <rFont val="Times New Roman"/>
        <charset val="204"/>
      </rPr>
      <t>Ponderea bolnavilor cu infecţii cu Chlamydia transmise pe cale sexuală din număr total de infecţii cu Chlamydia transmise pe cale sexuală caz nou</t>
    </r>
    <r>
      <rPr>
        <b/>
        <sz val="10"/>
        <rFont val="Times New Roman"/>
        <charset val="204"/>
      </rPr>
      <t xml:space="preserve">                                                         </t>
    </r>
    <r>
      <rPr>
        <b/>
        <sz val="10"/>
        <color indexed="9"/>
        <rFont val="Times New Roman"/>
        <charset val="204"/>
      </rPr>
      <t xml:space="preserve"> </t>
    </r>
    <r>
      <rPr>
        <b/>
        <sz val="10"/>
        <rFont val="Times New Roman"/>
        <charset val="204"/>
      </rPr>
      <t xml:space="preserve">                                                                           </t>
    </r>
    <r>
      <rPr>
        <b/>
        <sz val="10"/>
        <color indexed="9"/>
        <rFont val="Times New Roman"/>
        <charset val="204"/>
      </rPr>
      <t>-</t>
    </r>
    <r>
      <rPr>
        <b/>
        <sz val="10"/>
        <rFont val="Times New Roman"/>
        <charset val="204"/>
      </rPr>
      <t xml:space="preserve">      </t>
    </r>
    <r>
      <rPr>
        <sz val="9"/>
        <rFont val="Times New Roman"/>
        <charset val="204"/>
      </rPr>
      <t>copii 0-17 ani 11 luni 29 zile de sex masculin</t>
    </r>
  </si>
  <si>
    <t>aim1_i101</t>
  </si>
  <si>
    <t>aim1_i102</t>
  </si>
  <si>
    <t>aim1_i103</t>
  </si>
  <si>
    <t>aim1_i104</t>
  </si>
  <si>
    <t>aim1_i105</t>
  </si>
  <si>
    <t>aim1_i106</t>
  </si>
  <si>
    <t>aim1_i107</t>
  </si>
  <si>
    <t>aim1_i108</t>
  </si>
  <si>
    <t>aim1_i109</t>
  </si>
  <si>
    <t>aim1_i110</t>
  </si>
  <si>
    <r>
      <rPr>
        <b/>
        <sz val="12"/>
        <rFont val="Times New Roman"/>
        <charset val="204"/>
      </rPr>
      <t>Ponderea bolnavilor cu infecţii ano-genitale prin virusul herpetic (herpes simplex) din număr total de infecţii ano-genitale prin virusul herpetic (herpes simplex) caz nou</t>
    </r>
    <r>
      <rPr>
        <b/>
        <sz val="10"/>
        <rFont val="Times New Roman"/>
        <charset val="204"/>
      </rPr>
      <t xml:space="preserve">                                                         </t>
    </r>
    <r>
      <rPr>
        <b/>
        <sz val="10"/>
        <color indexed="9"/>
        <rFont val="Times New Roman"/>
        <charset val="204"/>
      </rPr>
      <t xml:space="preserve"> -</t>
    </r>
    <r>
      <rPr>
        <b/>
        <sz val="10"/>
        <rFont val="Times New Roman"/>
        <charset val="204"/>
      </rPr>
      <t xml:space="preserve">       </t>
    </r>
    <r>
      <rPr>
        <sz val="9"/>
        <rFont val="Times New Roman"/>
        <charset val="204"/>
      </rPr>
      <t>copii 0-17 ani 11 luni 29 zile de sex masculin</t>
    </r>
  </si>
  <si>
    <t>aim1_i111</t>
  </si>
  <si>
    <t>aim1_i112</t>
  </si>
  <si>
    <t>aim1_i113</t>
  </si>
  <si>
    <t>aim1_i114</t>
  </si>
  <si>
    <t>aim1_i115</t>
  </si>
  <si>
    <t>aim1_i116</t>
  </si>
  <si>
    <t>aim1_i117</t>
  </si>
  <si>
    <t>aim1_i118</t>
  </si>
  <si>
    <t>aim1_i119</t>
  </si>
  <si>
    <t>aim1_i120</t>
  </si>
  <si>
    <t xml:space="preserve">Număr locuri dialize (aparate “rinichi artificiali”) la 100000 locuitori </t>
  </si>
  <si>
    <t>aim1_i121</t>
  </si>
  <si>
    <t>Număr pacienți cu Boala Cronică de Rinichi (BCR), trataţi cu dializă  pe parcursul anului  la 100000 locuitori</t>
  </si>
  <si>
    <t>aim1_i122</t>
  </si>
  <si>
    <t>Număr pacienți cu BCR, spitalizati primar la tratament  prin dializă pe parcursul anului la 100000 locuitori</t>
  </si>
  <si>
    <t>aim1_i123</t>
  </si>
  <si>
    <t>Număr pacienților cu BCR, aflaţi la tratament prin dializă la finele anului la 100000 locuitori (31 decembrie inclusiv)</t>
  </si>
  <si>
    <t>aim1_i124</t>
  </si>
  <si>
    <t>Număr pacienților cu Leziune Acută a Rinichiului (LAR)  tratați cu dializă pe parcursul anului la 100000 locuitori</t>
  </si>
  <si>
    <t>aim1_i125</t>
  </si>
  <si>
    <t xml:space="preserve">Număr ședințe hemodializă și alte metode extracorporale efectuate pe parcursul anului,  total la 1 bolnav
  </t>
  </si>
  <si>
    <t>aim1_i126</t>
  </si>
  <si>
    <t xml:space="preserve">Numărul de ședințe hemodializă și alte metode extracorporale efectuate pe parcursul anului la pacienți cu BCR  </t>
  </si>
  <si>
    <t>aim1_i127</t>
  </si>
  <si>
    <t>Numărul de ședințe hemodializă și alte metode extracorporale efectuate pe parcursul anului la pacienți cu LAR (IRA)</t>
  </si>
  <si>
    <t>aim1_i128</t>
  </si>
  <si>
    <t>Ponderea ședințelor de  hemodializă facute de BCR din numărul total  de ședinte hemodializă și alte metode extracorporale efectuate pe parcursul anului</t>
  </si>
  <si>
    <t>aim1_i129</t>
  </si>
  <si>
    <t>Ponderea ședințelor de  hemodializă (HD) din număr total de ședințe</t>
  </si>
  <si>
    <t>aim1_i130</t>
  </si>
  <si>
    <t>Ponderea ședințelor de hemofiltrare (HF), hemodiafiltrare (HDF) din număr total de ședințe</t>
  </si>
  <si>
    <t>aim1_i131</t>
  </si>
  <si>
    <t>Ponderea ședințelor de plasmafereză (PF) din număr total de ședințe</t>
  </si>
  <si>
    <t>aim1_i132</t>
  </si>
  <si>
    <t>Ponderea ședințelor de hemoperfuzie (hemoadsorbție) (HP) din număr total de ședințe</t>
  </si>
  <si>
    <t>aim1_i133</t>
  </si>
  <si>
    <t>Ponderea bolnavi cu IRC decedaţi la tratament  prin dializă din numarul trataţi ( în %)</t>
  </si>
  <si>
    <t>aim1_i134</t>
  </si>
  <si>
    <t>Ponderea bolnavi decedaţi cu LAR (IRA ) din număr spitalizaţi (în %)</t>
  </si>
  <si>
    <t>aim1_i135</t>
  </si>
  <si>
    <t>Numărul hemodialize și alte metode extracorporale efectuate la bolnavi din staţionar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</si>
</sst>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</numFmts>
  <fonts count="86">
    <font>
      <sz val="10"/>
      <name val="Arial Cyr"/>
      <charset val="204"/>
    </font>
    <font>
      <b/>
      <sz val="10"/>
      <name val="Arial Cyr"/>
      <charset val="204"/>
    </font>
    <font>
      <b/>
      <u/>
      <sz val="10"/>
      <color indexed="18"/>
      <name val="Arial Cyr"/>
      <charset val="204"/>
    </font>
    <font>
      <b/>
      <sz val="10"/>
      <color indexed="18"/>
      <name val="Arial Cyr"/>
      <charset val="204"/>
    </font>
    <font>
      <b/>
      <sz val="10"/>
      <color indexed="56"/>
      <name val="Arial Cyr"/>
      <charset val="204"/>
    </font>
    <font>
      <sz val="10"/>
      <color indexed="60"/>
      <name val="Arial Cyr"/>
      <charset val="204"/>
    </font>
    <font>
      <b/>
      <sz val="10"/>
      <color indexed="62"/>
      <name val="Arial Cyr"/>
      <charset val="204"/>
    </font>
    <font>
      <sz val="10"/>
      <color indexed="62"/>
      <name val="Arial Cyr"/>
      <charset val="238"/>
    </font>
    <font>
      <sz val="9"/>
      <name val="Times New Roman"/>
      <charset val="134"/>
    </font>
    <font>
      <b/>
      <sz val="8.5"/>
      <name val="Times New Roman"/>
      <charset val="204"/>
    </font>
    <font>
      <sz val="8.5"/>
      <name val="Times New Roman"/>
      <charset val="204"/>
    </font>
    <font>
      <sz val="9"/>
      <name val="Times New Roman"/>
      <charset val="204"/>
    </font>
    <font>
      <b/>
      <sz val="11"/>
      <name val="Times New Roman"/>
      <charset val="204"/>
    </font>
    <font>
      <b/>
      <sz val="12"/>
      <name val="Times New Roman"/>
      <charset val="204"/>
    </font>
    <font>
      <b/>
      <sz val="10"/>
      <color indexed="8"/>
      <name val="Arial Cyr"/>
      <charset val="204"/>
    </font>
    <font>
      <sz val="10"/>
      <color indexed="8"/>
      <name val="Arial Cyr"/>
      <charset val="204"/>
    </font>
    <font>
      <sz val="10"/>
      <name val="Times New Roman"/>
      <charset val="134"/>
    </font>
    <font>
      <b/>
      <sz val="10"/>
      <name val="Times New Roman"/>
      <charset val="134"/>
    </font>
    <font>
      <b/>
      <sz val="8"/>
      <name val="Times New Roman"/>
      <charset val="204"/>
    </font>
    <font>
      <b/>
      <sz val="10"/>
      <name val="Times New Roman"/>
      <charset val="204"/>
    </font>
    <font>
      <b/>
      <sz val="9"/>
      <name val="Times New Roman"/>
      <charset val="204"/>
    </font>
    <font>
      <sz val="8"/>
      <name val="Times New Roman"/>
      <charset val="204"/>
    </font>
    <font>
      <sz val="10"/>
      <name val="Times New Roman"/>
      <charset val="204"/>
    </font>
    <font>
      <sz val="10"/>
      <color indexed="9"/>
      <name val="Arial Cyr"/>
      <charset val="204"/>
    </font>
    <font>
      <sz val="9"/>
      <color indexed="9"/>
      <name val="Times New Roman"/>
      <charset val="134"/>
    </font>
    <font>
      <b/>
      <sz val="8"/>
      <name val="Times New Roman"/>
      <charset val="134"/>
    </font>
    <font>
      <sz val="8.5"/>
      <name val="Times New Roman"/>
      <charset val="134"/>
    </font>
    <font>
      <sz val="8"/>
      <name val="Times New Roman"/>
      <charset val="134"/>
    </font>
    <font>
      <sz val="8"/>
      <name val="Arial Cyr"/>
      <charset val="204"/>
    </font>
    <font>
      <sz val="9"/>
      <name val="Arial Cyr"/>
      <charset val="204"/>
    </font>
    <font>
      <sz val="9"/>
      <name val="Arial Cyr"/>
      <charset val="238"/>
    </font>
    <font>
      <b/>
      <sz val="9"/>
      <name val="Times New Roman"/>
      <charset val="134"/>
    </font>
    <font>
      <sz val="9"/>
      <name val="Times New Roman CE"/>
      <charset val="238"/>
    </font>
    <font>
      <sz val="10"/>
      <color indexed="9"/>
      <name val="Times New Roman"/>
      <charset val="134"/>
    </font>
    <font>
      <b/>
      <sz val="9"/>
      <name val="Times New Roman CE"/>
      <charset val="238"/>
    </font>
    <font>
      <sz val="7"/>
      <name val="Times New Roman"/>
      <charset val="134"/>
    </font>
    <font>
      <sz val="7"/>
      <name val="Times New Roman CE"/>
      <charset val="238"/>
    </font>
    <font>
      <sz val="7"/>
      <name val="Arial Cyr"/>
      <charset val="204"/>
    </font>
    <font>
      <b/>
      <sz val="7"/>
      <name val="Times New Roman CE"/>
      <charset val="238"/>
    </font>
    <font>
      <b/>
      <sz val="7"/>
      <name val="Times New Roman"/>
      <charset val="134"/>
    </font>
    <font>
      <b/>
      <sz val="8"/>
      <name val="Times New Roman CE"/>
      <charset val="238"/>
    </font>
    <font>
      <sz val="8"/>
      <name val="Times New Roman CE"/>
      <charset val="238"/>
    </font>
    <font>
      <sz val="7"/>
      <color indexed="12"/>
      <name val="Times New Roman CE"/>
      <charset val="238"/>
    </font>
    <font>
      <b/>
      <sz val="7"/>
      <color indexed="12"/>
      <name val="Times New Roman CE"/>
      <charset val="238"/>
    </font>
    <font>
      <sz val="7"/>
      <name val="Times New Roman CE"/>
      <charset val="204"/>
    </font>
    <font>
      <sz val="9"/>
      <color indexed="9"/>
      <name val="Arial Cyr"/>
      <charset val="204"/>
    </font>
    <font>
      <b/>
      <sz val="11"/>
      <name val="Times New Roman"/>
      <charset val="134"/>
    </font>
    <font>
      <sz val="11"/>
      <name val="Arial Cyr"/>
      <charset val="204"/>
    </font>
    <font>
      <sz val="10"/>
      <color indexed="9"/>
      <name val="Arial CYR"/>
      <charset val="204"/>
    </font>
    <font>
      <sz val="9"/>
      <name val="Times New Roman CE"/>
      <charset val="204"/>
    </font>
    <font>
      <sz val="9"/>
      <name val="Arial"/>
      <charset val="204"/>
    </font>
    <font>
      <b/>
      <sz val="12"/>
      <name val="Times New Roman CE"/>
      <charset val="238"/>
    </font>
    <font>
      <b/>
      <sz val="9"/>
      <name val="Arial"/>
      <charset val="204"/>
    </font>
    <font>
      <sz val="10"/>
      <name val="Times New Roman CE"/>
      <charset val="238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  <font>
      <sz val="12"/>
      <name val="Times New Roman"/>
      <charset val="204"/>
    </font>
    <font>
      <sz val="12"/>
      <color indexed="10"/>
      <name val="Times New Roman"/>
      <charset val="204"/>
    </font>
    <font>
      <b/>
      <sz val="9"/>
      <name val="Times New Roman CE"/>
      <charset val="204"/>
    </font>
    <font>
      <b/>
      <sz val="10"/>
      <color indexed="9"/>
      <name val="Times New Roman"/>
      <charset val="204"/>
    </font>
    <font>
      <b/>
      <sz val="12"/>
      <name val="Times New Roman CE"/>
      <charset val="204"/>
    </font>
    <font>
      <b/>
      <sz val="8"/>
      <name val="Times New Roman CE"/>
      <charset val="204"/>
    </font>
    <font>
      <sz val="12"/>
      <name val="Times New Roman CE"/>
      <charset val="204"/>
    </font>
    <font>
      <b/>
      <sz val="7"/>
      <name val="Times New Roman CE"/>
      <charset val="204"/>
    </font>
    <font>
      <sz val="12"/>
      <color indexed="62"/>
      <name val="Arial Cyr"/>
      <charset val="134"/>
    </font>
    <font>
      <b/>
      <sz val="12"/>
      <color indexed="62"/>
      <name val="Arial Cyr"/>
      <charset val="134"/>
    </font>
    <font>
      <b/>
      <sz val="12"/>
      <color indexed="18"/>
      <name val="Times New Roman"/>
      <charset val="20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54" fillId="0" borderId="0" applyFont="0" applyFill="0" applyBorder="0" applyAlignment="0" applyProtection="0">
      <alignment vertical="center"/>
    </xf>
    <xf numFmtId="177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178" fontId="54" fillId="0" borderId="0" applyFont="0" applyFill="0" applyBorder="0" applyAlignment="0" applyProtection="0">
      <alignment vertical="center"/>
    </xf>
    <xf numFmtId="179" fontId="54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4" fillId="6" borderId="77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78" applyNumberFormat="0" applyFill="0" applyAlignment="0" applyProtection="0">
      <alignment vertical="center"/>
    </xf>
    <xf numFmtId="0" fontId="61" fillId="0" borderId="78" applyNumberFormat="0" applyFill="0" applyAlignment="0" applyProtection="0">
      <alignment vertical="center"/>
    </xf>
    <xf numFmtId="0" fontId="62" fillId="0" borderId="79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7" borderId="80" applyNumberFormat="0" applyAlignment="0" applyProtection="0">
      <alignment vertical="center"/>
    </xf>
    <xf numFmtId="0" fontId="64" fillId="8" borderId="81" applyNumberFormat="0" applyAlignment="0" applyProtection="0">
      <alignment vertical="center"/>
    </xf>
    <xf numFmtId="0" fontId="65" fillId="8" borderId="80" applyNumberFormat="0" applyAlignment="0" applyProtection="0">
      <alignment vertical="center"/>
    </xf>
    <xf numFmtId="0" fontId="66" fillId="9" borderId="82" applyNumberFormat="0" applyAlignment="0" applyProtection="0">
      <alignment vertical="center"/>
    </xf>
    <xf numFmtId="0" fontId="67" fillId="0" borderId="83" applyNumberFormat="0" applyFill="0" applyAlignment="0" applyProtection="0">
      <alignment vertical="center"/>
    </xf>
    <xf numFmtId="0" fontId="68" fillId="0" borderId="84" applyNumberFormat="0" applyFill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71" fillId="12" borderId="0" applyNumberFormat="0" applyBorder="0" applyAlignment="0" applyProtection="0">
      <alignment vertical="center"/>
    </xf>
    <xf numFmtId="0" fontId="72" fillId="13" borderId="0" applyNumberFormat="0" applyBorder="0" applyAlignment="0" applyProtection="0">
      <alignment vertical="center"/>
    </xf>
    <xf numFmtId="0" fontId="73" fillId="14" borderId="0" applyNumberFormat="0" applyBorder="0" applyAlignment="0" applyProtection="0">
      <alignment vertical="center"/>
    </xf>
    <xf numFmtId="0" fontId="73" fillId="15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73" fillId="19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72" fillId="21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72" fillId="24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4" fillId="0" borderId="0"/>
  </cellStyleXfs>
  <cellXfs count="69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6" fillId="0" borderId="5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7" fillId="0" borderId="5" xfId="0" applyFont="1" applyFill="1" applyBorder="1" applyAlignment="1">
      <alignment vertical="center" wrapText="1"/>
    </xf>
    <xf numFmtId="0" fontId="8" fillId="0" borderId="7" xfId="0" applyFont="1" applyFill="1" applyBorder="1" applyAlignment="1" applyProtection="1">
      <alignment horizontal="left" vertical="center" wrapText="1" indent="1"/>
    </xf>
    <xf numFmtId="0" fontId="8" fillId="0" borderId="7" xfId="50" applyFont="1" applyFill="1" applyBorder="1" applyAlignment="1" applyProtection="1">
      <alignment horizontal="left" vertical="center" wrapText="1" indent="1"/>
    </xf>
    <xf numFmtId="0" fontId="8" fillId="0" borderId="7" xfId="50" applyFont="1" applyFill="1" applyBorder="1" applyAlignment="1" applyProtection="1">
      <alignment horizontal="left" vertical="center" wrapText="1" indent="2"/>
    </xf>
    <xf numFmtId="0" fontId="6" fillId="0" borderId="7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9" fillId="0" borderId="9" xfId="0" applyFont="1" applyBorder="1" applyAlignment="1" applyProtection="1">
      <alignment vertical="center" wrapText="1"/>
    </xf>
    <xf numFmtId="0" fontId="9" fillId="0" borderId="10" xfId="0" applyFont="1" applyBorder="1" applyAlignment="1" applyProtection="1">
      <alignment vertical="center" wrapText="1"/>
    </xf>
    <xf numFmtId="0" fontId="10" fillId="0" borderId="11" xfId="0" applyFont="1" applyBorder="1" applyAlignment="1" applyProtection="1">
      <alignment vertical="center" wrapText="1"/>
    </xf>
    <xf numFmtId="0" fontId="11" fillId="0" borderId="12" xfId="0" applyFont="1" applyBorder="1" applyAlignment="1" applyProtection="1">
      <alignment horizontal="justify" vertical="center" wrapText="1"/>
    </xf>
    <xf numFmtId="0" fontId="11" fillId="0" borderId="13" xfId="0" applyFont="1" applyBorder="1" applyAlignment="1" applyProtection="1">
      <alignment vertical="center" wrapText="1"/>
    </xf>
    <xf numFmtId="0" fontId="11" fillId="0" borderId="11" xfId="0" applyFont="1" applyBorder="1" applyAlignment="1" applyProtection="1">
      <alignment vertical="center" wrapText="1"/>
    </xf>
    <xf numFmtId="0" fontId="11" fillId="0" borderId="12" xfId="0" applyFont="1" applyBorder="1" applyAlignment="1" applyProtection="1">
      <alignment vertical="center" wrapText="1"/>
    </xf>
    <xf numFmtId="0" fontId="5" fillId="0" borderId="14" xfId="0" applyFont="1" applyBorder="1" applyAlignment="1">
      <alignment vertical="center"/>
    </xf>
    <xf numFmtId="0" fontId="12" fillId="0" borderId="15" xfId="0" applyFont="1" applyBorder="1" applyAlignment="1" applyProtection="1">
      <alignment horizontal="center" vertical="center" wrapText="1"/>
    </xf>
    <xf numFmtId="0" fontId="0" fillId="0" borderId="16" xfId="0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0" fontId="13" fillId="0" borderId="18" xfId="0" applyFont="1" applyFill="1" applyBorder="1" applyAlignment="1" applyProtection="1">
      <alignment vertical="center" wrapText="1"/>
    </xf>
    <xf numFmtId="0" fontId="0" fillId="2" borderId="19" xfId="0" applyFill="1" applyBorder="1"/>
    <xf numFmtId="0" fontId="0" fillId="2" borderId="20" xfId="0" applyFill="1" applyBorder="1"/>
    <xf numFmtId="0" fontId="11" fillId="0" borderId="21" xfId="0" applyFont="1" applyFill="1" applyBorder="1" applyAlignment="1" applyProtection="1">
      <alignment vertical="center" wrapText="1"/>
    </xf>
    <xf numFmtId="0" fontId="0" fillId="2" borderId="22" xfId="0" applyFill="1" applyBorder="1"/>
    <xf numFmtId="0" fontId="0" fillId="2" borderId="23" xfId="0" applyFill="1" applyBorder="1"/>
    <xf numFmtId="0" fontId="11" fillId="0" borderId="24" xfId="0" applyFont="1" applyFill="1" applyBorder="1" applyAlignment="1" applyProtection="1">
      <alignment vertical="center" wrapText="1"/>
    </xf>
    <xf numFmtId="0" fontId="11" fillId="0" borderId="25" xfId="0" applyFont="1" applyFill="1" applyBorder="1" applyAlignment="1" applyProtection="1">
      <alignment vertical="center" wrapText="1"/>
    </xf>
    <xf numFmtId="0" fontId="0" fillId="2" borderId="26" xfId="0" applyFill="1" applyBorder="1"/>
    <xf numFmtId="0" fontId="0" fillId="2" borderId="27" xfId="0" applyFill="1" applyBorder="1"/>
    <xf numFmtId="0" fontId="14" fillId="0" borderId="23" xfId="0" applyFont="1" applyFill="1" applyBorder="1" applyAlignment="1">
      <alignment horizontal="left" vertical="center" wrapText="1"/>
    </xf>
    <xf numFmtId="2" fontId="0" fillId="0" borderId="22" xfId="0" applyNumberFormat="1" applyFont="1" applyBorder="1" applyAlignment="1">
      <alignment horizontal="center" vertical="center"/>
    </xf>
    <xf numFmtId="2" fontId="0" fillId="0" borderId="23" xfId="0" applyNumberFormat="1" applyFont="1" applyBorder="1" applyAlignment="1">
      <alignment horizontal="center" vertical="center"/>
    </xf>
    <xf numFmtId="0" fontId="15" fillId="0" borderId="23" xfId="0" applyFont="1" applyFill="1" applyBorder="1" applyAlignment="1">
      <alignment horizontal="left" vertical="center" wrapText="1" indent="1"/>
    </xf>
    <xf numFmtId="0" fontId="15" fillId="0" borderId="23" xfId="0" applyFont="1" applyFill="1" applyBorder="1" applyAlignment="1">
      <alignment horizontal="left" vertical="center" wrapText="1"/>
    </xf>
    <xf numFmtId="2" fontId="0" fillId="0" borderId="22" xfId="0" applyNumberFormat="1" applyFont="1" applyFill="1" applyBorder="1" applyAlignment="1">
      <alignment horizontal="center" vertical="center"/>
    </xf>
    <xf numFmtId="2" fontId="0" fillId="0" borderId="23" xfId="0" applyNumberFormat="1" applyFont="1" applyFill="1" applyBorder="1" applyAlignment="1">
      <alignment horizontal="center" vertical="center"/>
    </xf>
    <xf numFmtId="0" fontId="16" fillId="0" borderId="0" xfId="0" applyFont="1"/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/>
    </xf>
    <xf numFmtId="0" fontId="16" fillId="0" borderId="31" xfId="0" applyFont="1" applyFill="1" applyBorder="1" applyAlignment="1">
      <alignment horizontal="center" vertical="center"/>
    </xf>
    <xf numFmtId="0" fontId="16" fillId="0" borderId="32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 applyProtection="1">
      <alignment horizontal="center" vertical="center"/>
    </xf>
    <xf numFmtId="0" fontId="16" fillId="0" borderId="33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>
      <alignment horizontal="justify" vertical="center" wrapText="1"/>
    </xf>
    <xf numFmtId="0" fontId="16" fillId="0" borderId="7" xfId="0" applyFont="1" applyFill="1" applyBorder="1" applyAlignment="1">
      <alignment horizontal="center" vertical="center"/>
    </xf>
    <xf numFmtId="0" fontId="16" fillId="0" borderId="22" xfId="0" applyFont="1" applyFill="1" applyBorder="1" applyAlignment="1">
      <alignment horizontal="left" vertical="justify" wrapText="1"/>
    </xf>
    <xf numFmtId="0" fontId="16" fillId="0" borderId="34" xfId="0" applyFont="1" applyFill="1" applyBorder="1" applyAlignment="1" applyProtection="1">
      <alignment horizontal="center" vertical="center"/>
      <protection locked="0"/>
    </xf>
    <xf numFmtId="0" fontId="16" fillId="0" borderId="22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center" vertical="center" textRotation="180"/>
    </xf>
    <xf numFmtId="0" fontId="16" fillId="0" borderId="22" xfId="0" applyFont="1" applyFill="1" applyBorder="1" applyAlignment="1">
      <alignment horizontal="left" vertical="center" wrapText="1" indent="2"/>
    </xf>
    <xf numFmtId="0" fontId="16" fillId="0" borderId="26" xfId="0" applyFont="1" applyFill="1" applyBorder="1" applyAlignment="1">
      <alignment horizontal="left" vertical="center" wrapText="1"/>
    </xf>
    <xf numFmtId="0" fontId="16" fillId="0" borderId="35" xfId="0" applyFont="1" applyFill="1" applyBorder="1" applyAlignment="1">
      <alignment horizontal="center" vertical="center"/>
    </xf>
    <xf numFmtId="0" fontId="16" fillId="0" borderId="36" xfId="0" applyFont="1" applyFill="1" applyBorder="1" applyAlignment="1" applyProtection="1">
      <alignment horizontal="center" vertical="center"/>
      <protection locked="0"/>
    </xf>
    <xf numFmtId="0" fontId="18" fillId="0" borderId="37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7" fillId="0" borderId="38" xfId="50" applyFont="1" applyBorder="1" applyAlignment="1" applyProtection="1">
      <alignment horizontal="center" vertical="center" wrapText="1"/>
    </xf>
    <xf numFmtId="0" fontId="8" fillId="0" borderId="12" xfId="50" applyFont="1" applyFill="1" applyBorder="1" applyAlignment="1" applyProtection="1">
      <alignment horizontal="center" vertical="center" wrapText="1"/>
    </xf>
    <xf numFmtId="0" fontId="8" fillId="0" borderId="29" xfId="50" applyFont="1" applyFill="1" applyBorder="1" applyAlignment="1" applyProtection="1">
      <alignment horizontal="center" vertical="center" wrapText="1"/>
    </xf>
    <xf numFmtId="0" fontId="8" fillId="0" borderId="21" xfId="50" applyFont="1" applyFill="1" applyBorder="1" applyAlignment="1" applyProtection="1">
      <alignment horizontal="center" vertical="center" wrapText="1"/>
    </xf>
    <xf numFmtId="0" fontId="0" fillId="0" borderId="39" xfId="0" applyFont="1" applyBorder="1" applyAlignment="1">
      <alignment horizontal="center" vertical="center" wrapText="1"/>
    </xf>
    <xf numFmtId="0" fontId="8" fillId="0" borderId="13" xfId="50" applyFont="1" applyFill="1" applyBorder="1" applyAlignment="1" applyProtection="1">
      <alignment horizontal="center" vertical="center" wrapText="1"/>
    </xf>
    <xf numFmtId="0" fontId="8" fillId="0" borderId="34" xfId="50" applyFont="1" applyFill="1" applyBorder="1" applyAlignment="1" applyProtection="1">
      <alignment horizontal="center" vertical="center" wrapText="1"/>
    </xf>
    <xf numFmtId="0" fontId="20" fillId="0" borderId="33" xfId="50" applyFont="1" applyFill="1" applyBorder="1" applyAlignment="1" applyProtection="1">
      <alignment horizontal="center" vertical="center" wrapText="1"/>
    </xf>
    <xf numFmtId="0" fontId="8" fillId="0" borderId="7" xfId="50" applyFont="1" applyFill="1" applyBorder="1" applyAlignment="1" applyProtection="1">
      <alignment horizontal="center" vertical="center" wrapText="1"/>
    </xf>
    <xf numFmtId="0" fontId="8" fillId="0" borderId="33" xfId="50" applyFont="1" applyFill="1" applyBorder="1" applyAlignment="1" applyProtection="1">
      <alignment horizontal="center" vertical="center" wrapText="1"/>
    </xf>
    <xf numFmtId="0" fontId="8" fillId="0" borderId="11" xfId="50" applyFont="1" applyFill="1" applyBorder="1" applyAlignment="1" applyProtection="1">
      <alignment horizontal="center" vertical="center" wrapText="1"/>
    </xf>
    <xf numFmtId="0" fontId="8" fillId="0" borderId="36" xfId="50" applyFont="1" applyFill="1" applyBorder="1" applyAlignment="1" applyProtection="1">
      <alignment horizontal="center" vertical="center" wrapText="1"/>
    </xf>
    <xf numFmtId="0" fontId="8" fillId="0" borderId="40" xfId="50" applyFont="1" applyFill="1" applyBorder="1" applyAlignment="1" applyProtection="1">
      <alignment horizontal="center" vertical="center" wrapText="1"/>
    </xf>
    <xf numFmtId="0" fontId="8" fillId="0" borderId="35" xfId="50" applyFont="1" applyFill="1" applyBorder="1" applyAlignment="1" applyProtection="1">
      <alignment horizontal="center" vertical="center" wrapText="1"/>
    </xf>
    <xf numFmtId="0" fontId="8" fillId="0" borderId="8" xfId="50" applyFont="1" applyFill="1" applyBorder="1" applyAlignment="1" applyProtection="1">
      <alignment horizontal="left" vertical="center" wrapText="1"/>
    </xf>
    <xf numFmtId="0" fontId="8" fillId="0" borderId="41" xfId="50" applyFont="1" applyFill="1" applyBorder="1" applyAlignment="1" applyProtection="1">
      <alignment horizontal="center" vertical="center" wrapText="1"/>
    </xf>
    <xf numFmtId="0" fontId="8" fillId="0" borderId="8" xfId="50" applyFont="1" applyFill="1" applyBorder="1" applyAlignment="1" applyProtection="1">
      <alignment horizontal="center" vertical="center" wrapText="1"/>
    </xf>
    <xf numFmtId="0" fontId="8" fillId="0" borderId="6" xfId="50" applyFont="1" applyFill="1" applyBorder="1" applyAlignment="1" applyProtection="1">
      <alignment horizontal="center" vertical="center"/>
      <protection locked="0"/>
    </xf>
    <xf numFmtId="0" fontId="8" fillId="0" borderId="42" xfId="50" applyFont="1" applyFill="1" applyBorder="1" applyAlignment="1" applyProtection="1">
      <alignment horizontal="center" vertical="center"/>
      <protection locked="0"/>
    </xf>
    <xf numFmtId="0" fontId="8" fillId="0" borderId="11" xfId="50" applyFont="1" applyFill="1" applyBorder="1" applyAlignment="1" applyProtection="1">
      <alignment horizontal="left" vertical="center" wrapText="1"/>
    </xf>
    <xf numFmtId="0" fontId="8" fillId="0" borderId="43" xfId="50" applyFont="1" applyFill="1" applyBorder="1" applyAlignment="1" applyProtection="1">
      <alignment horizontal="center" vertical="center"/>
      <protection locked="0"/>
    </xf>
    <xf numFmtId="0" fontId="8" fillId="0" borderId="35" xfId="50" applyFont="1" applyFill="1" applyBorder="1" applyAlignment="1" applyProtection="1">
      <alignment horizontal="center" vertical="center"/>
      <protection locked="0"/>
    </xf>
    <xf numFmtId="0" fontId="8" fillId="0" borderId="26" xfId="50" applyFont="1" applyFill="1" applyBorder="1" applyAlignment="1" applyProtection="1">
      <alignment horizontal="center" vertical="center"/>
      <protection locked="0"/>
    </xf>
    <xf numFmtId="0" fontId="0" fillId="0" borderId="44" xfId="0" applyFont="1" applyBorder="1" applyAlignment="1">
      <alignment horizontal="center" vertical="center" wrapText="1"/>
    </xf>
    <xf numFmtId="0" fontId="11" fillId="0" borderId="45" xfId="50" applyFont="1" applyFill="1" applyBorder="1" applyAlignment="1" applyProtection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8" fillId="0" borderId="27" xfId="50" applyFont="1" applyFill="1" applyBorder="1" applyAlignment="1" applyProtection="1">
      <alignment horizontal="center" vertical="center" wrapText="1"/>
    </xf>
    <xf numFmtId="0" fontId="8" fillId="0" borderId="5" xfId="50" applyFont="1" applyFill="1" applyBorder="1" applyAlignment="1" applyProtection="1">
      <alignment horizontal="center" vertical="center"/>
      <protection locked="0"/>
    </xf>
    <xf numFmtId="0" fontId="8" fillId="0" borderId="27" xfId="50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7" fillId="0" borderId="0" xfId="0" applyFont="1" applyAlignment="1" applyProtection="1">
      <alignment horizontal="left"/>
    </xf>
    <xf numFmtId="0" fontId="21" fillId="0" borderId="19" xfId="0" applyFont="1" applyBorder="1" applyAlignment="1" applyProtection="1">
      <alignment horizontal="center" vertical="center" wrapText="1"/>
    </xf>
    <xf numFmtId="0" fontId="21" fillId="0" borderId="28" xfId="0" applyFont="1" applyBorder="1" applyAlignment="1" applyProtection="1">
      <alignment horizontal="center" vertical="center" wrapText="1"/>
    </xf>
    <xf numFmtId="0" fontId="21" fillId="0" borderId="28" xfId="0" applyFont="1" applyBorder="1" applyAlignment="1" applyProtection="1">
      <alignment horizontal="center" vertical="center"/>
    </xf>
    <xf numFmtId="0" fontId="21" fillId="0" borderId="22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horizontal="center" vertical="center" wrapText="1"/>
    </xf>
    <xf numFmtId="0" fontId="22" fillId="0" borderId="26" xfId="0" applyFont="1" applyBorder="1" applyAlignment="1" applyProtection="1">
      <alignment horizontal="center" vertical="center"/>
    </xf>
    <xf numFmtId="0" fontId="22" fillId="0" borderId="35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</xf>
    <xf numFmtId="0" fontId="19" fillId="0" borderId="46" xfId="0" applyFont="1" applyBorder="1" applyAlignment="1" applyProtection="1">
      <alignment horizontal="left" vertical="center" wrapText="1"/>
    </xf>
    <xf numFmtId="0" fontId="0" fillId="0" borderId="46" xfId="0" applyBorder="1" applyAlignment="1" applyProtection="1">
      <alignment horizontal="center" vertical="center"/>
      <protection locked="0"/>
    </xf>
    <xf numFmtId="0" fontId="23" fillId="0" borderId="0" xfId="0" applyFont="1" applyProtection="1"/>
    <xf numFmtId="0" fontId="19" fillId="0" borderId="0" xfId="0" applyFont="1" applyProtection="1"/>
    <xf numFmtId="0" fontId="8" fillId="0" borderId="0" xfId="0" applyFont="1" applyAlignment="1" applyProtection="1">
      <alignment horizontal="left"/>
    </xf>
    <xf numFmtId="0" fontId="0" fillId="3" borderId="47" xfId="0" applyFill="1" applyBorder="1" applyAlignment="1" applyProtection="1">
      <alignment horizontal="right" vertical="center"/>
      <protection locked="0"/>
    </xf>
    <xf numFmtId="0" fontId="0" fillId="0" borderId="0" xfId="0" applyFill="1" applyBorder="1" applyAlignment="1" applyProtection="1">
      <alignment horizontal="center" vertical="center"/>
    </xf>
    <xf numFmtId="0" fontId="8" fillId="3" borderId="47" xfId="0" applyFont="1" applyFill="1" applyBorder="1" applyAlignment="1" applyProtection="1">
      <alignment horizontal="right" vertical="center"/>
      <protection locked="0"/>
    </xf>
    <xf numFmtId="0" fontId="24" fillId="0" borderId="0" xfId="0" applyFont="1" applyAlignment="1" applyProtection="1">
      <alignment horizontal="left"/>
    </xf>
    <xf numFmtId="0" fontId="17" fillId="0" borderId="0" xfId="0" applyFont="1" applyAlignment="1" applyProtection="1"/>
    <xf numFmtId="0" fontId="10" fillId="0" borderId="10" xfId="0" applyFont="1" applyBorder="1" applyAlignment="1" applyProtection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48" xfId="0" applyFont="1" applyBorder="1" applyAlignment="1" applyProtection="1">
      <alignment horizontal="center" vertical="center" wrapText="1"/>
    </xf>
    <xf numFmtId="0" fontId="25" fillId="0" borderId="12" xfId="0" applyFont="1" applyFill="1" applyBorder="1" applyAlignment="1" applyProtection="1">
      <alignment horizontal="left" vertical="center" wrapText="1" shrinkToFit="1"/>
    </xf>
    <xf numFmtId="49" fontId="22" fillId="0" borderId="12" xfId="0" applyNumberFormat="1" applyFont="1" applyFill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25" fillId="0" borderId="13" xfId="0" applyFont="1" applyFill="1" applyBorder="1" applyAlignment="1" applyProtection="1">
      <alignment horizontal="left" vertical="center" wrapText="1" shrinkToFit="1"/>
    </xf>
    <xf numFmtId="49" fontId="22" fillId="0" borderId="34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  <protection locked="0"/>
    </xf>
    <xf numFmtId="0" fontId="25" fillId="0" borderId="8" xfId="0" applyFont="1" applyFill="1" applyBorder="1" applyAlignment="1" applyProtection="1">
      <alignment horizontal="left" vertical="center" wrapText="1" shrinkToFit="1"/>
    </xf>
    <xf numFmtId="0" fontId="25" fillId="0" borderId="11" xfId="0" applyFont="1" applyFill="1" applyBorder="1" applyAlignment="1" applyProtection="1">
      <alignment horizontal="left" vertical="center" wrapText="1" shrinkToFit="1"/>
    </xf>
    <xf numFmtId="49" fontId="22" fillId="0" borderId="36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 wrapText="1"/>
    </xf>
    <xf numFmtId="0" fontId="18" fillId="0" borderId="0" xfId="0" applyFont="1" applyAlignment="1" applyProtection="1">
      <alignment horizontal="left" vertical="center" wrapText="1"/>
    </xf>
    <xf numFmtId="0" fontId="10" fillId="0" borderId="49" xfId="0" applyFont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/>
    </xf>
    <xf numFmtId="0" fontId="0" fillId="0" borderId="50" xfId="0" applyBorder="1" applyAlignment="1" applyProtection="1">
      <alignment horizontal="center"/>
    </xf>
    <xf numFmtId="0" fontId="11" fillId="0" borderId="8" xfId="0" applyFont="1" applyBorder="1" applyAlignment="1" applyProtection="1">
      <alignment horizontal="left" vertical="center" wrapText="1"/>
    </xf>
    <xf numFmtId="0" fontId="22" fillId="0" borderId="47" xfId="0" applyFont="1" applyBorder="1" applyAlignment="1" applyProtection="1">
      <alignment horizontal="center" vertical="center"/>
    </xf>
    <xf numFmtId="0" fontId="22" fillId="0" borderId="8" xfId="0" applyFont="1" applyBorder="1" applyAlignment="1" applyProtection="1">
      <alignment horizontal="center" vertical="center"/>
      <protection locked="0"/>
    </xf>
    <xf numFmtId="0" fontId="11" fillId="0" borderId="13" xfId="0" applyFont="1" applyBorder="1" applyAlignment="1" applyProtection="1">
      <alignment horizontal="left" vertical="center" wrapText="1"/>
    </xf>
    <xf numFmtId="0" fontId="22" fillId="0" borderId="51" xfId="0" applyFont="1" applyBorder="1" applyAlignment="1" applyProtection="1">
      <alignment horizontal="center" vertical="center"/>
    </xf>
    <xf numFmtId="0" fontId="22" fillId="0" borderId="13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left" vertical="center" wrapText="1"/>
    </xf>
    <xf numFmtId="0" fontId="22" fillId="0" borderId="52" xfId="0" applyFont="1" applyBorder="1" applyAlignment="1" applyProtection="1">
      <alignment horizontal="center" vertical="center"/>
    </xf>
    <xf numFmtId="0" fontId="22" fillId="0" borderId="11" xfId="0" applyFont="1" applyBorder="1" applyAlignment="1" applyProtection="1">
      <alignment horizontal="center" vertical="center"/>
      <protection locked="0"/>
    </xf>
    <xf numFmtId="0" fontId="21" fillId="0" borderId="20" xfId="0" applyFont="1" applyBorder="1" applyAlignment="1" applyProtection="1">
      <alignment horizontal="center" vertical="center" wrapText="1"/>
    </xf>
    <xf numFmtId="0" fontId="21" fillId="0" borderId="23" xfId="0" applyFont="1" applyBorder="1" applyAlignment="1" applyProtection="1">
      <alignment horizontal="center" vertical="center"/>
    </xf>
    <xf numFmtId="0" fontId="22" fillId="0" borderId="27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0" xfId="0" applyAlignment="1" applyProtection="1"/>
    <xf numFmtId="0" fontId="26" fillId="0" borderId="10" xfId="0" applyFont="1" applyBorder="1" applyAlignment="1" applyProtection="1">
      <alignment horizontal="center" vertical="center" wrapText="1"/>
    </xf>
    <xf numFmtId="0" fontId="21" fillId="0" borderId="10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left" vertical="center" wrapText="1"/>
    </xf>
    <xf numFmtId="49" fontId="11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49" fontId="11" fillId="0" borderId="10" xfId="0" applyNumberFormat="1" applyFont="1" applyBorder="1" applyAlignment="1" applyProtection="1">
      <alignment horizontal="center" vertical="center"/>
    </xf>
    <xf numFmtId="0" fontId="10" fillId="0" borderId="37" xfId="0" applyFont="1" applyFill="1" applyBorder="1" applyAlignment="1" applyProtection="1">
      <alignment horizontal="left"/>
    </xf>
    <xf numFmtId="0" fontId="10" fillId="0" borderId="37" xfId="0" applyFont="1" applyFill="1" applyBorder="1" applyAlignment="1" applyProtection="1">
      <alignment horizontal="left" vertical="center"/>
    </xf>
    <xf numFmtId="0" fontId="10" fillId="0" borderId="0" xfId="0" applyFont="1" applyFill="1" applyBorder="1" applyAlignment="1" applyProtection="1">
      <alignment horizontal="left" vertical="center"/>
    </xf>
    <xf numFmtId="0" fontId="17" fillId="0" borderId="0" xfId="0" applyFont="1" applyAlignment="1" applyProtection="1">
      <alignment horizontal="left" vertical="top"/>
    </xf>
    <xf numFmtId="0" fontId="0" fillId="0" borderId="0" xfId="0" applyAlignment="1" applyProtection="1">
      <alignment horizontal="left"/>
    </xf>
    <xf numFmtId="0" fontId="27" fillId="0" borderId="10" xfId="0" applyFont="1" applyBorder="1" applyAlignment="1" applyProtection="1">
      <alignment horizontal="center" vertical="center" wrapText="1"/>
    </xf>
    <xf numFmtId="0" fontId="28" fillId="0" borderId="10" xfId="0" applyFont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horizontal="center" wrapText="1"/>
    </xf>
    <xf numFmtId="0" fontId="10" fillId="0" borderId="0" xfId="0" applyFont="1" applyBorder="1" applyAlignment="1" applyProtection="1">
      <alignment horizontal="left" wrapText="1"/>
    </xf>
    <xf numFmtId="0" fontId="0" fillId="3" borderId="47" xfId="0" applyFill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Fill="1" applyBorder="1" applyProtection="1"/>
    <xf numFmtId="0" fontId="10" fillId="0" borderId="0" xfId="0" applyFont="1" applyBorder="1" applyAlignment="1" applyProtection="1">
      <alignment horizontal="center" wrapText="1"/>
    </xf>
    <xf numFmtId="0" fontId="10" fillId="0" borderId="0" xfId="0" applyFont="1" applyBorder="1" applyAlignment="1" applyProtection="1">
      <alignment vertical="top" wrapText="1"/>
    </xf>
    <xf numFmtId="0" fontId="10" fillId="0" borderId="0" xfId="0" applyFont="1" applyAlignment="1" applyProtection="1">
      <alignment horizontal="center"/>
    </xf>
    <xf numFmtId="0" fontId="0" fillId="3" borderId="47" xfId="0" applyFill="1" applyBorder="1" applyAlignment="1" applyProtection="1">
      <alignment horizontal="center"/>
      <protection locked="0"/>
    </xf>
    <xf numFmtId="0" fontId="10" fillId="0" borderId="0" xfId="0" applyFont="1" applyProtection="1"/>
    <xf numFmtId="180" fontId="10" fillId="0" borderId="0" xfId="0" applyNumberFormat="1" applyFont="1" applyAlignment="1" applyProtection="1">
      <alignment horizontal="center"/>
    </xf>
    <xf numFmtId="180" fontId="10" fillId="0" borderId="0" xfId="0" applyNumberFormat="1" applyFont="1" applyBorder="1" applyAlignment="1" applyProtection="1">
      <alignment horizontal="center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/>
    <xf numFmtId="0" fontId="10" fillId="0" borderId="0" xfId="0" applyFont="1" applyBorder="1" applyAlignment="1" applyProtection="1">
      <alignment horizontal="center" vertical="justify" wrapText="1"/>
    </xf>
    <xf numFmtId="0" fontId="0" fillId="0" borderId="0" xfId="0" applyBorder="1" applyProtection="1"/>
    <xf numFmtId="0" fontId="10" fillId="0" borderId="0" xfId="0" applyFont="1" applyBorder="1" applyAlignment="1" applyProtection="1">
      <alignment horizontal="center" vertical="center" wrapText="1"/>
    </xf>
    <xf numFmtId="0" fontId="21" fillId="0" borderId="15" xfId="0" applyFont="1" applyBorder="1" applyAlignment="1" applyProtection="1">
      <alignment horizontal="center" vertical="center" wrapText="1"/>
    </xf>
    <xf numFmtId="0" fontId="0" fillId="0" borderId="10" xfId="0" applyBorder="1" applyProtection="1"/>
    <xf numFmtId="0" fontId="21" fillId="0" borderId="0" xfId="0" applyFont="1" applyBorder="1" applyAlignment="1" applyProtection="1">
      <alignment horizontal="center" vertical="center" wrapText="1"/>
    </xf>
    <xf numFmtId="49" fontId="10" fillId="0" borderId="10" xfId="0" applyNumberFormat="1" applyFont="1" applyBorder="1" applyAlignment="1" applyProtection="1">
      <alignment horizontal="center" vertical="center" wrapText="1"/>
    </xf>
    <xf numFmtId="0" fontId="11" fillId="0" borderId="10" xfId="0" applyNumberFormat="1" applyFont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49" fontId="10" fillId="0" borderId="9" xfId="0" applyNumberFormat="1" applyFont="1" applyBorder="1" applyAlignment="1" applyProtection="1">
      <alignment horizontal="center" vertical="center" wrapText="1"/>
    </xf>
    <xf numFmtId="0" fontId="11" fillId="0" borderId="9" xfId="0" applyNumberFormat="1" applyFont="1" applyBorder="1" applyAlignment="1" applyProtection="1">
      <alignment horizontal="center" vertical="center" wrapText="1"/>
      <protection locked="0"/>
    </xf>
    <xf numFmtId="0" fontId="29" fillId="0" borderId="10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10" fillId="0" borderId="10" xfId="0" applyNumberFormat="1" applyFont="1" applyBorder="1" applyAlignment="1" applyProtection="1">
      <alignment horizontal="center" vertical="center" wrapText="1"/>
    </xf>
    <xf numFmtId="0" fontId="10" fillId="0" borderId="25" xfId="0" applyFont="1" applyBorder="1" applyAlignment="1" applyProtection="1">
      <alignment vertical="center" wrapText="1"/>
    </xf>
    <xf numFmtId="0" fontId="10" fillId="0" borderId="9" xfId="0" applyNumberFormat="1" applyFont="1" applyBorder="1" applyAlignment="1" applyProtection="1">
      <alignment horizontal="center" vertical="center" wrapText="1"/>
    </xf>
    <xf numFmtId="0" fontId="30" fillId="0" borderId="9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justify" vertical="center" wrapText="1"/>
    </xf>
    <xf numFmtId="0" fontId="10" fillId="0" borderId="12" xfId="0" applyNumberFormat="1" applyFont="1" applyBorder="1" applyAlignment="1" applyProtection="1">
      <alignment horizontal="center" vertical="center" wrapText="1"/>
    </xf>
    <xf numFmtId="0" fontId="30" fillId="0" borderId="12" xfId="0" applyFont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vertical="center" wrapText="1"/>
    </xf>
    <xf numFmtId="0" fontId="10" fillId="0" borderId="13" xfId="0" applyNumberFormat="1" applyFont="1" applyBorder="1" applyAlignment="1" applyProtection="1">
      <alignment horizontal="center" vertical="center" wrapText="1"/>
    </xf>
    <xf numFmtId="0" fontId="11" fillId="0" borderId="13" xfId="0" applyNumberFormat="1" applyFont="1" applyBorder="1" applyAlignment="1" applyProtection="1">
      <alignment horizontal="center" vertical="center" wrapText="1"/>
      <protection locked="0"/>
    </xf>
    <xf numFmtId="0" fontId="30" fillId="0" borderId="13" xfId="0" applyFont="1" applyBorder="1" applyAlignment="1" applyProtection="1">
      <alignment horizontal="center" vertical="center" wrapText="1"/>
      <protection locked="0"/>
    </xf>
    <xf numFmtId="0" fontId="10" fillId="0" borderId="53" xfId="0" applyNumberFormat="1" applyFont="1" applyBorder="1" applyAlignment="1" applyProtection="1">
      <alignment horizontal="center" vertical="center" wrapText="1"/>
    </xf>
    <xf numFmtId="0" fontId="11" fillId="0" borderId="53" xfId="0" applyNumberFormat="1" applyFont="1" applyBorder="1" applyAlignment="1" applyProtection="1">
      <alignment horizontal="center" vertical="center" wrapText="1"/>
      <protection locked="0"/>
    </xf>
    <xf numFmtId="0" fontId="30" fillId="0" borderId="11" xfId="0" applyFont="1" applyBorder="1" applyAlignment="1" applyProtection="1">
      <alignment horizontal="center" vertical="center" wrapText="1"/>
      <protection locked="0"/>
    </xf>
    <xf numFmtId="0" fontId="29" fillId="0" borderId="10" xfId="0" applyNumberFormat="1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vertical="center" wrapText="1"/>
    </xf>
    <xf numFmtId="49" fontId="10" fillId="0" borderId="13" xfId="0" applyNumberFormat="1" applyFont="1" applyBorder="1" applyAlignment="1" applyProtection="1">
      <alignment horizontal="center" vertical="center" wrapText="1"/>
    </xf>
    <xf numFmtId="49" fontId="11" fillId="0" borderId="13" xfId="0" applyNumberFormat="1" applyFont="1" applyBorder="1" applyAlignment="1" applyProtection="1">
      <alignment horizontal="center" vertical="center" wrapText="1"/>
      <protection locked="0"/>
    </xf>
    <xf numFmtId="0" fontId="10" fillId="0" borderId="11" xfId="0" applyNumberFormat="1" applyFont="1" applyBorder="1" applyAlignment="1" applyProtection="1">
      <alignment horizontal="center" vertical="center" wrapText="1"/>
    </xf>
    <xf numFmtId="49" fontId="11" fillId="0" borderId="11" xfId="0" applyNumberFormat="1" applyFont="1" applyBorder="1" applyAlignment="1" applyProtection="1">
      <alignment horizontal="center" vertical="center" wrapText="1"/>
      <protection locked="0"/>
    </xf>
    <xf numFmtId="0" fontId="10" fillId="0" borderId="18" xfId="0" applyFont="1" applyBorder="1" applyAlignment="1" applyProtection="1">
      <alignment horizontal="center" vertical="center" wrapText="1"/>
    </xf>
    <xf numFmtId="0" fontId="10" fillId="0" borderId="54" xfId="0" applyFont="1" applyBorder="1" applyAlignment="1" applyProtection="1">
      <alignment horizontal="center" vertical="center" wrapText="1"/>
    </xf>
    <xf numFmtId="0" fontId="22" fillId="0" borderId="49" xfId="0" applyNumberFormat="1" applyFont="1" applyBorder="1" applyAlignment="1" applyProtection="1">
      <alignment horizontal="center" vertical="center"/>
    </xf>
    <xf numFmtId="1" fontId="22" fillId="0" borderId="49" xfId="0" applyNumberFormat="1" applyFont="1" applyBorder="1" applyAlignment="1" applyProtection="1">
      <alignment horizontal="center" vertical="center"/>
      <protection locked="0"/>
    </xf>
    <xf numFmtId="1" fontId="22" fillId="0" borderId="55" xfId="0" applyNumberFormat="1" applyFont="1" applyBorder="1" applyAlignment="1" applyProtection="1">
      <alignment horizontal="center" vertical="center"/>
      <protection locked="0"/>
    </xf>
    <xf numFmtId="1" fontId="23" fillId="0" borderId="0" xfId="0" applyNumberFormat="1" applyFont="1" applyProtection="1"/>
    <xf numFmtId="0" fontId="10" fillId="0" borderId="10" xfId="0" applyFont="1" applyBorder="1" applyAlignment="1" applyProtection="1">
      <alignment vertical="center" wrapText="1"/>
    </xf>
    <xf numFmtId="1" fontId="22" fillId="0" borderId="56" xfId="0" applyNumberFormat="1" applyFont="1" applyBorder="1" applyAlignment="1" applyProtection="1">
      <alignment horizontal="center" vertical="center"/>
      <protection locked="0"/>
    </xf>
    <xf numFmtId="1" fontId="22" fillId="0" borderId="44" xfId="0" applyNumberFormat="1" applyFont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justify" vertical="center" wrapText="1"/>
    </xf>
    <xf numFmtId="1" fontId="22" fillId="0" borderId="57" xfId="0" applyNumberFormat="1" applyFont="1" applyBorder="1" applyAlignment="1" applyProtection="1">
      <alignment horizontal="center" vertical="center"/>
      <protection locked="0"/>
    </xf>
    <xf numFmtId="1" fontId="22" fillId="0" borderId="33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justify" vertical="center" wrapText="1"/>
    </xf>
    <xf numFmtId="49" fontId="22" fillId="0" borderId="37" xfId="0" applyNumberFormat="1" applyFont="1" applyBorder="1" applyAlignment="1" applyProtection="1">
      <alignment horizontal="center" vertical="center"/>
    </xf>
    <xf numFmtId="49" fontId="22" fillId="0" borderId="58" xfId="0" applyNumberFormat="1" applyFont="1" applyBorder="1" applyAlignment="1" applyProtection="1">
      <alignment horizontal="center" vertical="center"/>
    </xf>
    <xf numFmtId="0" fontId="10" fillId="3" borderId="0" xfId="0" applyNumberFormat="1" applyFont="1" applyFill="1" applyBorder="1" applyAlignment="1" applyProtection="1">
      <alignment horizontal="center"/>
      <protection locked="0"/>
    </xf>
    <xf numFmtId="180" fontId="19" fillId="2" borderId="0" xfId="0" applyNumberFormat="1" applyFont="1" applyFill="1" applyBorder="1" applyAlignment="1" applyProtection="1">
      <alignment horizontal="left"/>
    </xf>
    <xf numFmtId="180" fontId="10" fillId="2" borderId="0" xfId="0" applyNumberFormat="1" applyFont="1" applyFill="1" applyBorder="1" applyAlignment="1" applyProtection="1">
      <alignment horizontal="left"/>
    </xf>
    <xf numFmtId="0" fontId="10" fillId="3" borderId="0" xfId="0" applyNumberFormat="1" applyFont="1" applyFill="1" applyAlignment="1" applyProtection="1">
      <alignment horizontal="center"/>
      <protection locked="0"/>
    </xf>
    <xf numFmtId="0" fontId="10" fillId="0" borderId="0" xfId="0" applyFont="1" applyBorder="1" applyAlignment="1" applyProtection="1"/>
    <xf numFmtId="49" fontId="10" fillId="0" borderId="0" xfId="0" applyNumberFormat="1" applyFont="1" applyBorder="1" applyAlignment="1" applyProtection="1">
      <alignment horizontal="left" vertical="center"/>
    </xf>
    <xf numFmtId="49" fontId="10" fillId="0" borderId="0" xfId="0" applyNumberFormat="1" applyFont="1" applyBorder="1" applyAlignment="1" applyProtection="1">
      <alignment horizontal="center" vertical="center"/>
    </xf>
    <xf numFmtId="0" fontId="10" fillId="3" borderId="0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vertical="justify" wrapText="1"/>
    </xf>
    <xf numFmtId="0" fontId="10" fillId="0" borderId="0" xfId="0" applyFont="1" applyBorder="1" applyAlignment="1" applyProtection="1">
      <alignment vertical="center" wrapText="1"/>
    </xf>
    <xf numFmtId="0" fontId="11" fillId="0" borderId="0" xfId="0" applyFont="1" applyFill="1" applyProtection="1"/>
    <xf numFmtId="0" fontId="11" fillId="0" borderId="0" xfId="0" applyFont="1" applyFill="1" applyBorder="1" applyProtection="1"/>
    <xf numFmtId="0" fontId="11" fillId="0" borderId="0" xfId="0" applyFont="1" applyProtection="1"/>
    <xf numFmtId="0" fontId="0" fillId="0" borderId="0" xfId="0" applyFont="1" applyAlignment="1" applyProtection="1">
      <alignment horizontal="left"/>
    </xf>
    <xf numFmtId="0" fontId="17" fillId="0" borderId="38" xfId="0" applyFont="1" applyBorder="1" applyAlignment="1" applyProtection="1">
      <alignment horizontal="left"/>
    </xf>
    <xf numFmtId="0" fontId="0" fillId="0" borderId="38" xfId="0" applyFont="1" applyBorder="1" applyAlignment="1" applyProtection="1">
      <alignment horizontal="left"/>
    </xf>
    <xf numFmtId="0" fontId="21" fillId="0" borderId="19" xfId="0" applyFont="1" applyFill="1" applyBorder="1" applyAlignment="1" applyProtection="1">
      <alignment horizontal="center" vertical="center" wrapText="1"/>
    </xf>
    <xf numFmtId="0" fontId="21" fillId="0" borderId="20" xfId="0" applyFont="1" applyFill="1" applyBorder="1" applyAlignment="1" applyProtection="1">
      <alignment horizontal="center" vertical="center" textRotation="90" wrapText="1"/>
    </xf>
    <xf numFmtId="0" fontId="21" fillId="0" borderId="44" xfId="0" applyFont="1" applyFill="1" applyBorder="1" applyAlignment="1" applyProtection="1">
      <alignment horizontal="center" vertical="center" wrapText="1"/>
    </xf>
    <xf numFmtId="0" fontId="21" fillId="0" borderId="28" xfId="0" applyFont="1" applyFill="1" applyBorder="1" applyAlignment="1" applyProtection="1">
      <alignment horizontal="center" vertical="center" wrapText="1"/>
    </xf>
    <xf numFmtId="0" fontId="27" fillId="0" borderId="59" xfId="0" applyFont="1" applyFill="1" applyBorder="1" applyAlignment="1" applyProtection="1">
      <alignment horizontal="center" vertical="center" textRotation="90" wrapText="1"/>
    </xf>
    <xf numFmtId="0" fontId="21" fillId="0" borderId="22" xfId="0" applyFont="1" applyFill="1" applyBorder="1" applyAlignment="1" applyProtection="1">
      <alignment horizontal="center" vertical="center" wrapText="1"/>
    </xf>
    <xf numFmtId="0" fontId="28" fillId="0" borderId="23" xfId="0" applyFont="1" applyFill="1" applyBorder="1" applyAlignment="1" applyProtection="1">
      <alignment horizontal="center" vertical="center" textRotation="90" wrapText="1"/>
    </xf>
    <xf numFmtId="0" fontId="21" fillId="0" borderId="33" xfId="0" applyFont="1" applyFill="1" applyBorder="1" applyAlignment="1" applyProtection="1">
      <alignment horizontal="center" vertical="center" wrapText="1"/>
    </xf>
    <xf numFmtId="0" fontId="21" fillId="0" borderId="7" xfId="0" applyFont="1" applyFill="1" applyBorder="1" applyAlignment="1" applyProtection="1">
      <alignment horizontal="center" vertical="center" wrapText="1"/>
    </xf>
    <xf numFmtId="0" fontId="27" fillId="0" borderId="42" xfId="0" applyFont="1" applyFill="1" applyBorder="1" applyAlignment="1" applyProtection="1">
      <alignment horizontal="center" vertical="center" textRotation="90" wrapText="1"/>
    </xf>
    <xf numFmtId="0" fontId="21" fillId="0" borderId="7" xfId="0" applyFont="1" applyFill="1" applyBorder="1" applyAlignment="1" applyProtection="1">
      <alignment horizontal="center" vertical="center" textRotation="90" wrapText="1"/>
    </xf>
    <xf numFmtId="0" fontId="11" fillId="0" borderId="30" xfId="0" applyFont="1" applyFill="1" applyBorder="1" applyAlignment="1" applyProtection="1">
      <alignment horizontal="center" vertical="center" wrapText="1"/>
    </xf>
    <xf numFmtId="0" fontId="11" fillId="0" borderId="60" xfId="0" applyFont="1" applyFill="1" applyBorder="1" applyAlignment="1" applyProtection="1">
      <alignment horizontal="center" vertical="center" wrapText="1"/>
    </xf>
    <xf numFmtId="0" fontId="11" fillId="0" borderId="61" xfId="0" applyFont="1" applyFill="1" applyBorder="1" applyAlignment="1" applyProtection="1">
      <alignment horizontal="center" vertical="center" wrapText="1"/>
    </xf>
    <xf numFmtId="0" fontId="11" fillId="0" borderId="31" xfId="0" applyFont="1" applyFill="1" applyBorder="1" applyAlignment="1" applyProtection="1">
      <alignment horizontal="center" vertical="center" wrapText="1"/>
    </xf>
    <xf numFmtId="0" fontId="31" fillId="0" borderId="1" xfId="0" applyFont="1" applyFill="1" applyBorder="1" applyAlignment="1" applyProtection="1">
      <alignment horizontal="left" vertical="center" wrapText="1"/>
    </xf>
    <xf numFmtId="0" fontId="31" fillId="0" borderId="2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46" xfId="0" applyFont="1" applyFill="1" applyBorder="1" applyAlignment="1" applyProtection="1">
      <alignment horizontal="center" vertical="center" wrapText="1"/>
      <protection locked="0"/>
    </xf>
    <xf numFmtId="0" fontId="11" fillId="0" borderId="62" xfId="0" applyFont="1" applyFill="1" applyBorder="1" applyAlignment="1" applyProtection="1">
      <alignment horizontal="left" wrapText="1"/>
    </xf>
    <xf numFmtId="0" fontId="31" fillId="0" borderId="63" xfId="0" applyFont="1" applyFill="1" applyBorder="1" applyAlignment="1" applyProtection="1">
      <alignment horizontal="center" vertical="center" wrapText="1"/>
    </xf>
    <xf numFmtId="0" fontId="11" fillId="0" borderId="43" xfId="0" applyFont="1" applyFill="1" applyBorder="1" applyAlignment="1" applyProtection="1">
      <alignment horizontal="center" vertical="center" wrapText="1"/>
      <protection locked="0"/>
    </xf>
    <xf numFmtId="0" fontId="11" fillId="0" borderId="64" xfId="0" applyFont="1" applyFill="1" applyBorder="1" applyAlignment="1" applyProtection="1">
      <alignment horizontal="center" vertical="center" wrapText="1"/>
      <protection locked="0"/>
    </xf>
    <xf numFmtId="0" fontId="8" fillId="0" borderId="64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left" vertical="top" wrapText="1"/>
    </xf>
    <xf numFmtId="0" fontId="20" fillId="0" borderId="0" xfId="0" applyFont="1" applyFill="1" applyBorder="1" applyAlignment="1" applyProtection="1">
      <alignment horizontal="left" vertical="top" wrapText="1"/>
    </xf>
    <xf numFmtId="0" fontId="20" fillId="0" borderId="0" xfId="0" applyFont="1" applyFill="1" applyBorder="1" applyAlignment="1" applyProtection="1">
      <alignment horizontal="center" vertical="top" wrapText="1"/>
    </xf>
    <xf numFmtId="0" fontId="11" fillId="3" borderId="47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top" wrapText="1"/>
    </xf>
    <xf numFmtId="0" fontId="20" fillId="0" borderId="0" xfId="0" applyFont="1" applyBorder="1" applyAlignment="1" applyProtection="1">
      <alignment horizontal="center" wrapText="1"/>
    </xf>
    <xf numFmtId="0" fontId="17" fillId="0" borderId="0" xfId="0" applyFont="1" applyAlignment="1" applyProtection="1">
      <alignment horizontal="left" vertical="center" wrapText="1"/>
    </xf>
    <xf numFmtId="0" fontId="17" fillId="0" borderId="0" xfId="0" applyFont="1" applyAlignment="1" applyProtection="1">
      <alignment horizontal="left" vertical="center"/>
    </xf>
    <xf numFmtId="0" fontId="0" fillId="0" borderId="0" xfId="0" applyFont="1" applyAlignment="1" applyProtection="1"/>
    <xf numFmtId="0" fontId="11" fillId="0" borderId="0" xfId="0" applyFont="1" applyAlignment="1" applyProtection="1">
      <alignment horizontal="center" vertical="center" wrapText="1"/>
    </xf>
    <xf numFmtId="0" fontId="17" fillId="0" borderId="38" xfId="0" applyFont="1" applyBorder="1" applyAlignment="1" applyProtection="1">
      <alignment horizontal="left" vertical="center"/>
    </xf>
    <xf numFmtId="0" fontId="0" fillId="0" borderId="38" xfId="0" applyFont="1" applyBorder="1" applyAlignment="1" applyProtection="1"/>
    <xf numFmtId="0" fontId="21" fillId="0" borderId="45" xfId="0" applyFont="1" applyFill="1" applyBorder="1" applyAlignment="1" applyProtection="1">
      <alignment horizontal="center" vertical="center" textRotation="90" wrapText="1"/>
    </xf>
    <xf numFmtId="0" fontId="28" fillId="0" borderId="28" xfId="0" applyFont="1" applyBorder="1" applyAlignment="1" applyProtection="1">
      <alignment horizontal="center" vertical="center" wrapText="1"/>
    </xf>
    <xf numFmtId="0" fontId="21" fillId="0" borderId="65" xfId="0" applyFont="1" applyFill="1" applyBorder="1" applyAlignment="1" applyProtection="1">
      <alignment horizontal="center" vertical="center" wrapText="1"/>
    </xf>
    <xf numFmtId="0" fontId="0" fillId="0" borderId="66" xfId="0" applyBorder="1" applyAlignment="1" applyProtection="1">
      <alignment horizontal="center" vertical="center" wrapText="1"/>
    </xf>
    <xf numFmtId="0" fontId="21" fillId="0" borderId="59" xfId="0" applyFont="1" applyBorder="1" applyAlignment="1" applyProtection="1">
      <alignment horizontal="center" vertical="center" textRotation="90" wrapText="1"/>
    </xf>
    <xf numFmtId="0" fontId="21" fillId="0" borderId="17" xfId="0" applyFont="1" applyFill="1" applyBorder="1" applyAlignment="1" applyProtection="1">
      <alignment horizontal="center" vertical="center" textRotation="90" wrapText="1"/>
    </xf>
    <xf numFmtId="0" fontId="25" fillId="0" borderId="30" xfId="0" applyFont="1" applyFill="1" applyBorder="1" applyAlignment="1" applyProtection="1">
      <alignment horizontal="center" vertical="center" textRotation="90" wrapText="1"/>
    </xf>
    <xf numFmtId="0" fontId="28" fillId="0" borderId="7" xfId="0" applyFont="1" applyBorder="1" applyAlignment="1" applyProtection="1">
      <alignment horizontal="center" vertical="center" wrapText="1"/>
    </xf>
    <xf numFmtId="0" fontId="0" fillId="0" borderId="67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68" xfId="0" applyBorder="1" applyAlignment="1" applyProtection="1">
      <alignment textRotation="90" wrapText="1"/>
    </xf>
    <xf numFmtId="0" fontId="28" fillId="0" borderId="5" xfId="0" applyFont="1" applyFill="1" applyBorder="1" applyAlignment="1" applyProtection="1">
      <alignment horizontal="center" vertical="center" textRotation="90" wrapText="1"/>
    </xf>
    <xf numFmtId="0" fontId="1" fillId="0" borderId="4" xfId="0" applyFont="1" applyBorder="1" applyAlignment="1" applyProtection="1">
      <alignment horizontal="center" vertical="center" textRotation="90" wrapText="1"/>
    </xf>
    <xf numFmtId="0" fontId="27" fillId="0" borderId="7" xfId="0" applyFont="1" applyFill="1" applyBorder="1" applyAlignment="1" applyProtection="1">
      <alignment horizontal="center" vertical="center" textRotation="90" wrapText="1"/>
    </xf>
    <xf numFmtId="0" fontId="0" fillId="0" borderId="42" xfId="0" applyBorder="1" applyAlignment="1" applyProtection="1">
      <alignment textRotation="90" wrapText="1"/>
    </xf>
    <xf numFmtId="0" fontId="11" fillId="0" borderId="2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46" xfId="0" applyFont="1" applyFill="1" applyBorder="1" applyAlignment="1" applyProtection="1">
      <alignment horizontal="center" vertical="center" wrapText="1"/>
      <protection locked="0"/>
    </xf>
    <xf numFmtId="0" fontId="11" fillId="0" borderId="62" xfId="0" applyFont="1" applyFill="1" applyBorder="1" applyAlignment="1" applyProtection="1">
      <alignment horizontal="left" vertical="center" wrapText="1" indent="1"/>
    </xf>
    <xf numFmtId="0" fontId="11" fillId="0" borderId="63" xfId="0" applyFont="1" applyFill="1" applyBorder="1" applyAlignment="1" applyProtection="1">
      <alignment horizontal="center" vertical="center" wrapText="1"/>
    </xf>
    <xf numFmtId="0" fontId="8" fillId="0" borderId="43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31" fillId="0" borderId="38" xfId="0" applyFont="1" applyBorder="1" applyAlignment="1" applyProtection="1">
      <alignment horizontal="left" vertical="center"/>
    </xf>
    <xf numFmtId="0" fontId="0" fillId="0" borderId="38" xfId="0" applyBorder="1" applyAlignment="1" applyProtection="1"/>
    <xf numFmtId="0" fontId="28" fillId="0" borderId="20" xfId="0" applyFont="1" applyFill="1" applyBorder="1" applyProtection="1"/>
    <xf numFmtId="0" fontId="21" fillId="0" borderId="66" xfId="0" applyFont="1" applyFill="1" applyBorder="1" applyAlignment="1" applyProtection="1">
      <alignment horizontal="center" vertical="center" wrapText="1"/>
    </xf>
    <xf numFmtId="0" fontId="21" fillId="0" borderId="59" xfId="0" applyFont="1" applyFill="1" applyBorder="1" applyAlignment="1" applyProtection="1">
      <alignment horizontal="center" vertical="center" wrapText="1"/>
    </xf>
    <xf numFmtId="0" fontId="28" fillId="0" borderId="23" xfId="0" applyFont="1" applyFill="1" applyBorder="1" applyProtection="1"/>
    <xf numFmtId="0" fontId="21" fillId="0" borderId="15" xfId="0" applyFont="1" applyFill="1" applyBorder="1" applyAlignment="1" applyProtection="1">
      <alignment horizontal="center" vertical="center" textRotation="90" wrapText="1"/>
    </xf>
    <xf numFmtId="0" fontId="27" fillId="0" borderId="19" xfId="0" applyFont="1" applyFill="1" applyBorder="1" applyAlignment="1" applyProtection="1">
      <alignment horizontal="center" vertical="center" wrapText="1"/>
    </xf>
    <xf numFmtId="0" fontId="27" fillId="0" borderId="28" xfId="0" applyFont="1" applyFill="1" applyBorder="1" applyAlignment="1" applyProtection="1">
      <alignment horizontal="center" vertical="center" wrapText="1"/>
    </xf>
    <xf numFmtId="0" fontId="27" fillId="0" borderId="20" xfId="0" applyFont="1" applyFill="1" applyBorder="1" applyAlignment="1" applyProtection="1">
      <alignment horizontal="center" vertical="center" wrapText="1"/>
    </xf>
    <xf numFmtId="0" fontId="8" fillId="0" borderId="20" xfId="0" applyFont="1" applyFill="1" applyBorder="1" applyAlignment="1" applyProtection="1">
      <alignment horizontal="center" vertical="center" wrapText="1"/>
    </xf>
    <xf numFmtId="0" fontId="28" fillId="0" borderId="22" xfId="0" applyFont="1" applyFill="1" applyBorder="1" applyProtection="1"/>
    <xf numFmtId="0" fontId="0" fillId="0" borderId="69" xfId="0" applyFont="1" applyFill="1" applyBorder="1" applyAlignment="1" applyProtection="1">
      <alignment horizontal="center" vertical="center" textRotation="90" wrapText="1"/>
    </xf>
    <xf numFmtId="0" fontId="27" fillId="0" borderId="22" xfId="0" applyFont="1" applyFill="1" applyBorder="1" applyAlignment="1" applyProtection="1">
      <alignment horizontal="center" vertical="center" wrapText="1"/>
    </xf>
    <xf numFmtId="0" fontId="21" fillId="0" borderId="23" xfId="0" applyFont="1" applyFill="1" applyBorder="1" applyAlignment="1" applyProtection="1">
      <alignment horizontal="center" vertical="center" wrapText="1"/>
    </xf>
    <xf numFmtId="0" fontId="25" fillId="0" borderId="22" xfId="0" applyFont="1" applyFill="1" applyBorder="1" applyAlignment="1" applyProtection="1">
      <alignment horizontal="center" vertical="center" wrapText="1"/>
    </xf>
    <xf numFmtId="0" fontId="0" fillId="0" borderId="9" xfId="0" applyFont="1" applyFill="1" applyBorder="1" applyAlignment="1" applyProtection="1">
      <alignment horizontal="center" vertical="center" textRotation="90" wrapText="1"/>
    </xf>
    <xf numFmtId="0" fontId="27" fillId="0" borderId="26" xfId="0" applyFont="1" applyFill="1" applyBorder="1" applyAlignment="1" applyProtection="1">
      <alignment horizontal="center" vertical="center" wrapText="1"/>
    </xf>
    <xf numFmtId="0" fontId="21" fillId="0" borderId="35" xfId="0" applyFont="1" applyFill="1" applyBorder="1" applyAlignment="1" applyProtection="1">
      <alignment vertical="center" wrapText="1"/>
    </xf>
    <xf numFmtId="0" fontId="21" fillId="0" borderId="27" xfId="0" applyFont="1" applyFill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wrapText="1"/>
    </xf>
    <xf numFmtId="0" fontId="11" fillId="0" borderId="27" xfId="0" applyFont="1" applyFill="1" applyBorder="1" applyAlignment="1" applyProtection="1">
      <alignment horizontal="center" vertical="center" wrapText="1"/>
    </xf>
    <xf numFmtId="0" fontId="11" fillId="0" borderId="26" xfId="0" applyFont="1" applyFill="1" applyBorder="1" applyAlignment="1" applyProtection="1">
      <alignment horizontal="center" vertical="center" wrapText="1"/>
    </xf>
    <xf numFmtId="0" fontId="11" fillId="0" borderId="38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 applyProtection="1">
      <alignment horizontal="center" vertical="center" wrapText="1"/>
    </xf>
    <xf numFmtId="0" fontId="11" fillId="0" borderId="62" xfId="0" applyFont="1" applyFill="1" applyBorder="1" applyAlignment="1" applyProtection="1">
      <alignment horizontal="center" vertical="center"/>
      <protection locked="0"/>
    </xf>
    <xf numFmtId="0" fontId="11" fillId="0" borderId="63" xfId="0" applyFont="1" applyFill="1" applyBorder="1" applyAlignment="1" applyProtection="1">
      <alignment horizontal="center" vertical="center"/>
      <protection locked="0"/>
    </xf>
    <xf numFmtId="0" fontId="11" fillId="0" borderId="38" xfId="0" applyFont="1" applyFill="1" applyBorder="1" applyAlignment="1" applyProtection="1">
      <alignment horizontal="center" vertical="center"/>
      <protection locked="0"/>
    </xf>
    <xf numFmtId="0" fontId="11" fillId="0" borderId="64" xfId="0" applyFont="1" applyFill="1" applyBorder="1" applyAlignment="1" applyProtection="1">
      <alignment horizontal="center" vertical="center"/>
      <protection locked="0"/>
    </xf>
    <xf numFmtId="0" fontId="11" fillId="0" borderId="43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>
      <alignment horizontal="left" vertical="center"/>
    </xf>
    <xf numFmtId="0" fontId="11" fillId="0" borderId="0" xfId="0" applyFont="1" applyFill="1" applyBorder="1" applyAlignment="1" applyProtection="1">
      <alignment horizontal="left" vertical="center"/>
    </xf>
    <xf numFmtId="0" fontId="11" fillId="0" borderId="0" xfId="0" applyFont="1" applyFill="1" applyBorder="1" applyAlignment="1" applyProtection="1">
      <alignment vertical="center"/>
    </xf>
    <xf numFmtId="0" fontId="0" fillId="0" borderId="0" xfId="0" applyFont="1" applyBorder="1" applyAlignment="1" applyProtection="1">
      <alignment horizontal="left"/>
    </xf>
    <xf numFmtId="0" fontId="0" fillId="0" borderId="0" xfId="0" applyBorder="1" applyAlignment="1" applyProtection="1"/>
    <xf numFmtId="0" fontId="22" fillId="0" borderId="20" xfId="0" applyFont="1" applyBorder="1" applyAlignment="1" applyProtection="1">
      <alignment wrapText="1"/>
    </xf>
    <xf numFmtId="0" fontId="21" fillId="0" borderId="57" xfId="0" applyFont="1" applyFill="1" applyBorder="1" applyAlignment="1" applyProtection="1">
      <alignment horizontal="center" vertical="center" textRotation="90" wrapText="1"/>
    </xf>
    <xf numFmtId="0" fontId="22" fillId="0" borderId="34" xfId="0" applyFont="1" applyBorder="1" applyAlignment="1" applyProtection="1">
      <alignment textRotation="90" wrapText="1"/>
    </xf>
    <xf numFmtId="0" fontId="11" fillId="0" borderId="68" xfId="0" applyFont="1" applyFill="1" applyBorder="1" applyAlignment="1" applyProtection="1">
      <alignment horizontal="center" vertical="center" wrapText="1"/>
    </xf>
    <xf numFmtId="0" fontId="11" fillId="0" borderId="68" xfId="0" applyFont="1" applyFill="1" applyBorder="1" applyAlignment="1" applyProtection="1">
      <alignment horizontal="center"/>
    </xf>
    <xf numFmtId="0" fontId="11" fillId="0" borderId="70" xfId="0" applyFont="1" applyFill="1" applyBorder="1" applyAlignment="1" applyProtection="1">
      <alignment horizontal="center"/>
    </xf>
    <xf numFmtId="0" fontId="22" fillId="0" borderId="36" xfId="0" applyFont="1" applyBorder="1" applyAlignment="1" applyProtection="1"/>
    <xf numFmtId="0" fontId="11" fillId="0" borderId="71" xfId="0" applyFont="1" applyFill="1" applyBorder="1" applyAlignment="1" applyProtection="1">
      <alignment horizontal="center" vertical="center"/>
      <protection locked="0"/>
    </xf>
    <xf numFmtId="0" fontId="22" fillId="0" borderId="55" xfId="0" applyFont="1" applyBorder="1" applyAlignment="1" applyProtection="1">
      <alignment horizontal="center" vertical="center"/>
      <protection locked="0"/>
    </xf>
    <xf numFmtId="0" fontId="11" fillId="0" borderId="72" xfId="0" applyFont="1" applyFill="1" applyBorder="1" applyAlignment="1" applyProtection="1">
      <alignment horizontal="center" vertical="center"/>
      <protection locked="0"/>
    </xf>
    <xf numFmtId="0" fontId="22" fillId="0" borderId="73" xfId="0" applyFont="1" applyBorder="1" applyAlignment="1" applyProtection="1">
      <alignment horizontal="center" vertical="center"/>
      <protection locked="0"/>
    </xf>
    <xf numFmtId="0" fontId="20" fillId="0" borderId="0" xfId="0" applyFont="1" applyBorder="1" applyAlignment="1" applyProtection="1">
      <alignment horizontal="left" wrapText="1"/>
    </xf>
    <xf numFmtId="0" fontId="11" fillId="0" borderId="0" xfId="0" applyFont="1" applyBorder="1" applyAlignment="1" applyProtection="1">
      <alignment horizontal="left" wrapText="1"/>
    </xf>
    <xf numFmtId="0" fontId="28" fillId="0" borderId="37" xfId="0" applyFont="1" applyBorder="1" applyAlignment="1" applyProtection="1">
      <alignment wrapText="1"/>
    </xf>
    <xf numFmtId="0" fontId="28" fillId="0" borderId="54" xfId="0" applyFont="1" applyBorder="1" applyAlignment="1" applyProtection="1">
      <alignment wrapText="1"/>
    </xf>
    <xf numFmtId="0" fontId="28" fillId="0" borderId="67" xfId="0" applyFont="1" applyBorder="1" applyAlignment="1" applyProtection="1">
      <alignment wrapText="1"/>
    </xf>
    <xf numFmtId="0" fontId="28" fillId="0" borderId="47" xfId="0" applyFont="1" applyBorder="1" applyAlignment="1" applyProtection="1">
      <alignment wrapText="1"/>
    </xf>
    <xf numFmtId="0" fontId="28" fillId="0" borderId="41" xfId="0" applyFont="1" applyBorder="1" applyAlignment="1" applyProtection="1">
      <alignment wrapText="1"/>
    </xf>
    <xf numFmtId="0" fontId="27" fillId="0" borderId="23" xfId="0" applyFont="1" applyFill="1" applyBorder="1" applyAlignment="1" applyProtection="1">
      <alignment horizontal="center" vertical="center" textRotation="90" wrapText="1"/>
    </xf>
    <xf numFmtId="0" fontId="11" fillId="0" borderId="31" xfId="0" applyFont="1" applyFill="1" applyBorder="1" applyAlignment="1" applyProtection="1">
      <alignment horizontal="center"/>
    </xf>
    <xf numFmtId="0" fontId="11" fillId="0" borderId="60" xfId="0" applyFont="1" applyBorder="1" applyAlignment="1" applyProtection="1">
      <alignment horizontal="center"/>
    </xf>
    <xf numFmtId="0" fontId="8" fillId="0" borderId="46" xfId="0" applyFont="1" applyFill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64" xfId="0" applyFont="1" applyFill="1" applyBorder="1" applyAlignment="1" applyProtection="1">
      <alignment horizontal="center" vertical="center"/>
      <protection locked="0"/>
    </xf>
    <xf numFmtId="0" fontId="8" fillId="0" borderId="63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Protection="1"/>
    <xf numFmtId="0" fontId="11" fillId="0" borderId="0" xfId="0" applyFont="1" applyFill="1" applyBorder="1" applyAlignment="1" applyProtection="1"/>
    <xf numFmtId="0" fontId="21" fillId="0" borderId="45" xfId="0" applyFont="1" applyFill="1" applyBorder="1" applyAlignment="1" applyProtection="1">
      <alignment horizontal="center" vertical="center" wrapText="1"/>
    </xf>
    <xf numFmtId="0" fontId="21" fillId="0" borderId="12" xfId="0" applyFont="1" applyFill="1" applyBorder="1" applyAlignment="1" applyProtection="1">
      <alignment horizontal="center" vertical="center" wrapText="1"/>
    </xf>
    <xf numFmtId="0" fontId="0" fillId="0" borderId="13" xfId="0" applyFont="1" applyFill="1" applyBorder="1" applyAlignment="1" applyProtection="1">
      <alignment horizontal="center" vertical="center" wrapText="1"/>
    </xf>
    <xf numFmtId="0" fontId="0" fillId="0" borderId="11" xfId="0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0" fontId="0" fillId="0" borderId="0" xfId="0" applyAlignment="1" applyProtection="1">
      <alignment vertical="center"/>
    </xf>
    <xf numFmtId="0" fontId="11" fillId="3" borderId="47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Font="1" applyProtection="1"/>
    <xf numFmtId="0" fontId="8" fillId="0" borderId="19" xfId="0" applyFont="1" applyFill="1" applyBorder="1" applyAlignment="1" applyProtection="1">
      <alignment horizontal="center" vertical="center" textRotation="90" wrapText="1"/>
    </xf>
    <xf numFmtId="0" fontId="8" fillId="0" borderId="56" xfId="0" applyFont="1" applyFill="1" applyBorder="1" applyAlignment="1" applyProtection="1">
      <alignment horizontal="center" vertical="center" wrapText="1"/>
    </xf>
    <xf numFmtId="0" fontId="8" fillId="0" borderId="21" xfId="0" applyFont="1" applyFill="1" applyBorder="1" applyAlignment="1" applyProtection="1">
      <alignment horizontal="center" vertical="center" wrapText="1"/>
    </xf>
    <xf numFmtId="0" fontId="8" fillId="0" borderId="39" xfId="0" applyFont="1" applyFill="1" applyBorder="1" applyAlignment="1" applyProtection="1">
      <alignment horizontal="center" vertical="center" wrapText="1"/>
    </xf>
    <xf numFmtId="0" fontId="8" fillId="0" borderId="44" xfId="0" applyFont="1" applyFill="1" applyBorder="1" applyAlignment="1" applyProtection="1">
      <alignment horizontal="center" vertical="center" wrapText="1"/>
    </xf>
    <xf numFmtId="0" fontId="32" fillId="0" borderId="56" xfId="0" applyFont="1" applyFill="1" applyBorder="1" applyAlignment="1" applyProtection="1">
      <alignment horizontal="center" vertical="center" wrapText="1"/>
    </xf>
    <xf numFmtId="0" fontId="32" fillId="0" borderId="39" xfId="0" applyFont="1" applyFill="1" applyBorder="1" applyAlignment="1" applyProtection="1">
      <alignment horizontal="center" vertical="center" wrapText="1"/>
    </xf>
    <xf numFmtId="0" fontId="8" fillId="0" borderId="22" xfId="0" applyFont="1" applyFill="1" applyBorder="1" applyAlignment="1" applyProtection="1">
      <alignment horizontal="center" vertical="center" textRotation="90" wrapText="1"/>
    </xf>
    <xf numFmtId="0" fontId="8" fillId="0" borderId="57" xfId="0" applyFont="1" applyFill="1" applyBorder="1" applyAlignment="1" applyProtection="1">
      <alignment horizontal="center" vertical="center" wrapText="1"/>
    </xf>
    <xf numFmtId="0" fontId="31" fillId="0" borderId="74" xfId="0" applyFont="1" applyFill="1" applyBorder="1" applyAlignment="1" applyProtection="1">
      <alignment horizontal="center" vertical="center" wrapText="1"/>
    </xf>
    <xf numFmtId="0" fontId="11" fillId="0" borderId="57" xfId="0" applyFont="1" applyFill="1" applyBorder="1" applyAlignment="1" applyProtection="1">
      <alignment horizontal="center" vertical="center" wrapText="1"/>
    </xf>
    <xf numFmtId="0" fontId="11" fillId="0" borderId="33" xfId="0" applyFont="1" applyFill="1" applyBorder="1" applyAlignment="1" applyProtection="1">
      <alignment horizontal="center" vertical="center" wrapText="1"/>
    </xf>
    <xf numFmtId="0" fontId="31" fillId="0" borderId="58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31" fillId="0" borderId="68" xfId="0" applyFont="1" applyFill="1" applyBorder="1" applyAlignment="1" applyProtection="1">
      <alignment horizontal="center" vertical="center" wrapText="1"/>
    </xf>
    <xf numFmtId="0" fontId="16" fillId="0" borderId="31" xfId="0" applyFont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textRotation="90" wrapText="1"/>
    </xf>
    <xf numFmtId="0" fontId="8" fillId="0" borderId="70" xfId="0" applyFont="1" applyFill="1" applyBorder="1" applyAlignment="1" applyProtection="1">
      <alignment horizontal="center" vertical="center" wrapText="1"/>
    </xf>
    <xf numFmtId="0" fontId="31" fillId="0" borderId="62" xfId="0" applyFont="1" applyFill="1" applyBorder="1" applyAlignment="1" applyProtection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31" fillId="0" borderId="64" xfId="0" applyFont="1" applyFill="1" applyBorder="1" applyAlignment="1" applyProtection="1">
      <alignment horizontal="center" vertical="center" wrapText="1"/>
    </xf>
    <xf numFmtId="0" fontId="16" fillId="0" borderId="64" xfId="0" applyFont="1" applyBorder="1" applyAlignment="1" applyProtection="1">
      <alignment horizontal="center" vertical="center"/>
    </xf>
    <xf numFmtId="0" fontId="16" fillId="0" borderId="1" xfId="0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wrapText="1"/>
    </xf>
    <xf numFmtId="0" fontId="16" fillId="0" borderId="50" xfId="0" applyFont="1" applyFill="1" applyBorder="1" applyAlignment="1" applyProtection="1">
      <alignment horizontal="center" vertical="center" wrapText="1"/>
    </xf>
    <xf numFmtId="0" fontId="16" fillId="0" borderId="46" xfId="0" applyFont="1" applyFill="1" applyBorder="1" applyAlignment="1" applyProtection="1">
      <alignment horizontal="center" vertical="center" wrapText="1"/>
    </xf>
    <xf numFmtId="0" fontId="16" fillId="0" borderId="22" xfId="50" applyFont="1" applyFill="1" applyBorder="1" applyAlignment="1" applyProtection="1">
      <alignment horizontal="center" vertical="center" wrapText="1"/>
    </xf>
    <xf numFmtId="0" fontId="8" fillId="0" borderId="57" xfId="50" applyFont="1" applyFill="1" applyBorder="1" applyAlignment="1" applyProtection="1">
      <alignment horizontal="left" vertical="center" wrapText="1" indent="1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16" fillId="0" borderId="44" xfId="0" applyFont="1" applyFill="1" applyBorder="1" applyAlignment="1" applyProtection="1">
      <alignment horizontal="center" vertical="center" wrapText="1"/>
      <protection locked="0"/>
    </xf>
    <xf numFmtId="0" fontId="16" fillId="0" borderId="39" xfId="0" applyFont="1" applyFill="1" applyBorder="1" applyAlignment="1" applyProtection="1">
      <alignment horizontal="center" vertical="center" wrapText="1"/>
      <protection locked="0"/>
    </xf>
    <xf numFmtId="0" fontId="33" fillId="0" borderId="28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42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33" xfId="0" applyFont="1" applyFill="1" applyBorder="1" applyAlignment="1" applyProtection="1">
      <alignment horizontal="center" vertical="center" wrapText="1"/>
      <protection locked="0"/>
    </xf>
    <xf numFmtId="0" fontId="8" fillId="0" borderId="7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textRotation="180"/>
    </xf>
    <xf numFmtId="0" fontId="16" fillId="0" borderId="0" xfId="0" applyFont="1" applyAlignment="1" applyProtection="1">
      <alignment horizontal="center" vertical="center" wrapText="1"/>
    </xf>
    <xf numFmtId="0" fontId="32" fillId="0" borderId="44" xfId="0" applyFont="1" applyFill="1" applyBorder="1" applyAlignment="1" applyProtection="1">
      <alignment horizontal="center" vertical="center" wrapText="1"/>
    </xf>
    <xf numFmtId="0" fontId="21" fillId="0" borderId="57" xfId="0" applyFont="1" applyFill="1" applyBorder="1" applyAlignment="1" applyProtection="1">
      <alignment horizontal="center" vertical="center" wrapText="1"/>
    </xf>
    <xf numFmtId="0" fontId="11" fillId="0" borderId="64" xfId="0" applyFont="1" applyFill="1" applyBorder="1" applyAlignment="1" applyProtection="1">
      <alignment horizontal="center" vertical="center" wrapText="1"/>
    </xf>
    <xf numFmtId="0" fontId="16" fillId="0" borderId="71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center" vertical="center" wrapText="1"/>
    </xf>
    <xf numFmtId="0" fontId="16" fillId="0" borderId="55" xfId="0" applyFont="1" applyFill="1" applyBorder="1" applyAlignment="1" applyProtection="1">
      <alignment horizontal="center" vertical="center" wrapText="1"/>
    </xf>
    <xf numFmtId="0" fontId="16" fillId="0" borderId="28" xfId="0" applyFont="1" applyFill="1" applyBorder="1" applyAlignment="1" applyProtection="1">
      <alignment horizontal="center" vertical="center" wrapText="1"/>
      <protection locked="0"/>
    </xf>
    <xf numFmtId="0" fontId="16" fillId="0" borderId="42" xfId="0" applyFont="1" applyFill="1" applyBorder="1" applyAlignment="1" applyProtection="1">
      <alignment horizontal="center" vertical="center" wrapText="1"/>
      <protection locked="0"/>
    </xf>
    <xf numFmtId="0" fontId="33" fillId="0" borderId="42" xfId="0" applyFont="1" applyFill="1" applyBorder="1" applyAlignment="1" applyProtection="1">
      <alignment horizontal="center" vertical="center" wrapText="1"/>
    </xf>
    <xf numFmtId="0" fontId="16" fillId="0" borderId="7" xfId="0" applyFont="1" applyFill="1" applyBorder="1" applyAlignment="1" applyProtection="1">
      <alignment horizontal="center" vertical="center" wrapText="1"/>
      <protection locked="0"/>
    </xf>
    <xf numFmtId="0" fontId="24" fillId="0" borderId="7" xfId="0" applyFont="1" applyFill="1" applyBorder="1" applyAlignment="1" applyProtection="1">
      <alignment horizontal="center" vertical="center" wrapText="1"/>
    </xf>
    <xf numFmtId="0" fontId="16" fillId="0" borderId="30" xfId="50" applyFont="1" applyFill="1" applyBorder="1" applyAlignment="1" applyProtection="1">
      <alignment horizontal="center" vertical="center" wrapText="1"/>
    </xf>
    <xf numFmtId="0" fontId="8" fillId="0" borderId="75" xfId="50" applyFont="1" applyFill="1" applyBorder="1" applyAlignment="1" applyProtection="1">
      <alignment horizontal="left" vertical="center" wrapText="1" indent="1"/>
    </xf>
    <xf numFmtId="49" fontId="16" fillId="0" borderId="22" xfId="50" applyNumberFormat="1" applyFont="1" applyFill="1" applyBorder="1" applyAlignment="1" applyProtection="1">
      <alignment horizontal="center" vertical="center" wrapText="1"/>
    </xf>
    <xf numFmtId="0" fontId="8" fillId="0" borderId="57" xfId="50" applyFont="1" applyFill="1" applyBorder="1" applyAlignment="1" applyProtection="1">
      <alignment horizontal="left" vertical="center" wrapText="1" indent="2"/>
    </xf>
    <xf numFmtId="0" fontId="16" fillId="0" borderId="7" xfId="0" applyFont="1" applyBorder="1" applyAlignment="1" applyProtection="1">
      <alignment horizontal="center" vertical="center" wrapText="1"/>
      <protection locked="0"/>
    </xf>
    <xf numFmtId="0" fontId="12" fillId="0" borderId="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center" vertical="center" wrapText="1"/>
    </xf>
    <xf numFmtId="0" fontId="20" fillId="0" borderId="58" xfId="0" applyFont="1" applyFill="1" applyBorder="1" applyAlignment="1" applyProtection="1">
      <alignment horizontal="center" vertical="center" wrapText="1"/>
    </xf>
    <xf numFmtId="0" fontId="11" fillId="0" borderId="57" xfId="0" applyFont="1" applyFill="1" applyBorder="1" applyAlignment="1" applyProtection="1">
      <alignment horizontal="left" vertical="center" wrapText="1"/>
    </xf>
    <xf numFmtId="0" fontId="16" fillId="0" borderId="3" xfId="0" applyFont="1" applyFill="1" applyBorder="1" applyAlignment="1" applyProtection="1">
      <alignment horizontal="center" vertical="center" wrapText="1"/>
    </xf>
    <xf numFmtId="0" fontId="16" fillId="0" borderId="10" xfId="0" applyFont="1" applyFill="1" applyBorder="1" applyAlignment="1" applyProtection="1">
      <alignment horizontal="center" vertical="center" wrapText="1"/>
    </xf>
    <xf numFmtId="0" fontId="16" fillId="0" borderId="18" xfId="0" applyFont="1" applyFill="1" applyBorder="1" applyAlignment="1" applyProtection="1">
      <alignment horizontal="center" vertical="center" wrapText="1"/>
    </xf>
    <xf numFmtId="0" fontId="34" fillId="0" borderId="74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24" fillId="0" borderId="46" xfId="0" applyFont="1" applyFill="1" applyBorder="1" applyAlignment="1" applyProtection="1">
      <alignment horizontal="center" vertical="center" wrapText="1"/>
    </xf>
    <xf numFmtId="0" fontId="16" fillId="0" borderId="7" xfId="0" applyFont="1" applyFill="1" applyBorder="1" applyAlignment="1" applyProtection="1">
      <alignment horizontal="center" vertical="center" wrapText="1"/>
    </xf>
    <xf numFmtId="0" fontId="8" fillId="0" borderId="57" xfId="0" applyFont="1" applyFill="1" applyBorder="1" applyAlignment="1" applyProtection="1">
      <alignment horizontal="left" vertical="center" wrapText="1" indent="1"/>
    </xf>
    <xf numFmtId="0" fontId="8" fillId="0" borderId="23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16" fillId="0" borderId="22" xfId="0" applyFont="1" applyFill="1" applyBorder="1" applyAlignment="1" applyProtection="1">
      <alignment horizontal="center" vertical="center" wrapText="1"/>
    </xf>
    <xf numFmtId="0" fontId="8" fillId="0" borderId="26" xfId="0" applyFont="1" applyFill="1" applyBorder="1" applyAlignment="1" applyProtection="1">
      <alignment horizontal="center" vertical="center" wrapText="1"/>
      <protection locked="0"/>
    </xf>
    <xf numFmtId="0" fontId="8" fillId="0" borderId="40" xfId="0" applyFont="1" applyFill="1" applyBorder="1" applyAlignment="1" applyProtection="1">
      <alignment horizontal="center" vertical="center" wrapText="1"/>
      <protection locked="0"/>
    </xf>
    <xf numFmtId="0" fontId="8" fillId="0" borderId="27" xfId="0" applyFont="1" applyFill="1" applyBorder="1" applyAlignment="1" applyProtection="1">
      <alignment horizontal="center" vertical="center" wrapText="1"/>
      <protection locked="0"/>
    </xf>
    <xf numFmtId="0" fontId="16" fillId="0" borderId="58" xfId="0" applyFont="1" applyFill="1" applyBorder="1" applyAlignment="1" applyProtection="1">
      <alignment horizontal="center" vertical="center" wrapText="1"/>
    </xf>
    <xf numFmtId="0" fontId="8" fillId="0" borderId="58" xfId="0" applyFont="1" applyFill="1" applyBorder="1" applyAlignment="1" applyProtection="1">
      <alignment horizontal="left" vertical="center" wrapText="1" indent="1"/>
    </xf>
    <xf numFmtId="0" fontId="24" fillId="0" borderId="0" xfId="0" applyFont="1" applyFill="1" applyBorder="1" applyAlignment="1" applyProtection="1">
      <alignment horizontal="center" vertical="center" wrapText="1"/>
    </xf>
    <xf numFmtId="0" fontId="24" fillId="0" borderId="58" xfId="0" applyFont="1" applyFill="1" applyBorder="1" applyAlignment="1" applyProtection="1">
      <alignment horizontal="center" vertical="center" wrapText="1"/>
    </xf>
    <xf numFmtId="0" fontId="16" fillId="0" borderId="58" xfId="0" applyFont="1" applyBorder="1" applyAlignment="1" applyProtection="1">
      <alignment vertical="center" wrapText="1"/>
    </xf>
    <xf numFmtId="0" fontId="33" fillId="0" borderId="0" xfId="0" applyFont="1" applyAlignment="1" applyProtection="1">
      <alignment vertical="center" wrapText="1"/>
    </xf>
    <xf numFmtId="0" fontId="11" fillId="0" borderId="33" xfId="0" applyFont="1" applyFill="1" applyBorder="1" applyAlignment="1" applyProtection="1">
      <alignment horizontal="left" vertical="center" wrapText="1"/>
    </xf>
    <xf numFmtId="0" fontId="8" fillId="0" borderId="71" xfId="0" applyFont="1" applyFill="1" applyBorder="1" applyAlignment="1" applyProtection="1">
      <alignment horizontal="center" vertical="center" wrapText="1"/>
      <protection locked="0"/>
    </xf>
    <xf numFmtId="0" fontId="8" fillId="0" borderId="57" xfId="0" applyFont="1" applyFill="1" applyBorder="1" applyAlignment="1" applyProtection="1">
      <alignment horizontal="center" vertical="center" wrapText="1"/>
      <protection locked="0"/>
    </xf>
    <xf numFmtId="0" fontId="8" fillId="0" borderId="67" xfId="0" applyFont="1" applyFill="1" applyBorder="1" applyAlignment="1" applyProtection="1">
      <alignment horizontal="center" vertical="center" wrapText="1"/>
      <protection locked="0"/>
    </xf>
    <xf numFmtId="0" fontId="8" fillId="0" borderId="35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Protection="1"/>
    <xf numFmtId="0" fontId="12" fillId="0" borderId="0" xfId="0" applyFont="1" applyFill="1" applyBorder="1" applyAlignment="1" applyProtection="1">
      <alignment horizontal="center" vertical="center" wrapText="1"/>
    </xf>
    <xf numFmtId="0" fontId="12" fillId="0" borderId="38" xfId="0" applyFont="1" applyFill="1" applyBorder="1" applyAlignment="1" applyProtection="1">
      <alignment horizontal="center" vertical="center" wrapText="1"/>
    </xf>
    <xf numFmtId="0" fontId="35" fillId="0" borderId="15" xfId="0" applyFont="1" applyFill="1" applyBorder="1" applyAlignment="1" applyProtection="1">
      <alignment horizontal="center" vertical="center" textRotation="90" wrapText="1"/>
    </xf>
    <xf numFmtId="0" fontId="36" fillId="0" borderId="15" xfId="0" applyFont="1" applyFill="1" applyBorder="1" applyAlignment="1" applyProtection="1">
      <alignment horizontal="center" vertical="center" wrapText="1"/>
    </xf>
    <xf numFmtId="0" fontId="36" fillId="0" borderId="21" xfId="0" applyFont="1" applyFill="1" applyBorder="1" applyAlignment="1" applyProtection="1">
      <alignment horizontal="center" vertical="center" wrapText="1"/>
    </xf>
    <xf numFmtId="0" fontId="36" fillId="0" borderId="39" xfId="0" applyFont="1" applyFill="1" applyBorder="1" applyAlignment="1" applyProtection="1">
      <alignment horizontal="center" vertical="center" wrapText="1"/>
    </xf>
    <xf numFmtId="0" fontId="37" fillId="0" borderId="69" xfId="0" applyFont="1" applyFill="1" applyBorder="1" applyAlignment="1" applyProtection="1">
      <alignment horizontal="center" vertical="center" textRotation="90"/>
    </xf>
    <xf numFmtId="0" fontId="36" fillId="0" borderId="69" xfId="0" applyFont="1" applyFill="1" applyBorder="1" applyAlignment="1" applyProtection="1">
      <alignment horizontal="center" vertical="center"/>
    </xf>
    <xf numFmtId="0" fontId="38" fillId="0" borderId="22" xfId="0" applyFont="1" applyFill="1" applyBorder="1" applyAlignment="1" applyProtection="1">
      <alignment horizontal="center" vertical="center" wrapText="1"/>
    </xf>
    <xf numFmtId="0" fontId="36" fillId="0" borderId="7" xfId="0" applyFont="1" applyFill="1" applyBorder="1" applyAlignment="1" applyProtection="1">
      <alignment horizontal="center" vertical="center" wrapText="1"/>
    </xf>
    <xf numFmtId="0" fontId="37" fillId="0" borderId="8" xfId="0" applyFont="1" applyBorder="1" applyAlignment="1" applyProtection="1">
      <alignment horizontal="center" vertical="center" textRotation="90"/>
    </xf>
    <xf numFmtId="0" fontId="37" fillId="0" borderId="8" xfId="0" applyFont="1" applyBorder="1" applyAlignment="1" applyProtection="1">
      <alignment horizontal="center" vertical="center"/>
    </xf>
    <xf numFmtId="0" fontId="39" fillId="0" borderId="11" xfId="0" applyFont="1" applyFill="1" applyBorder="1" applyAlignment="1" applyProtection="1">
      <alignment horizontal="center"/>
    </xf>
    <xf numFmtId="0" fontId="38" fillId="0" borderId="11" xfId="0" applyFont="1" applyFill="1" applyBorder="1" applyAlignment="1" applyProtection="1">
      <alignment horizontal="center" vertical="center"/>
    </xf>
    <xf numFmtId="0" fontId="38" fillId="0" borderId="26" xfId="0" applyFont="1" applyFill="1" applyBorder="1" applyAlignment="1" applyProtection="1">
      <alignment horizontal="center" vertical="center"/>
    </xf>
    <xf numFmtId="0" fontId="38" fillId="0" borderId="35" xfId="0" applyFont="1" applyFill="1" applyBorder="1" applyAlignment="1" applyProtection="1">
      <alignment horizontal="center" vertical="center"/>
    </xf>
    <xf numFmtId="0" fontId="40" fillId="0" borderId="12" xfId="0" applyFont="1" applyFill="1" applyBorder="1" applyAlignment="1" applyProtection="1">
      <alignment horizontal="center" vertical="center"/>
    </xf>
    <xf numFmtId="0" fontId="38" fillId="0" borderId="12" xfId="0" applyFont="1" applyFill="1" applyBorder="1" applyAlignment="1" applyProtection="1">
      <alignment horizontal="left" vertical="center" wrapText="1"/>
    </xf>
    <xf numFmtId="0" fontId="40" fillId="0" borderId="19" xfId="0" applyFont="1" applyFill="1" applyBorder="1" applyAlignment="1" applyProtection="1">
      <alignment horizontal="center" vertical="center"/>
      <protection locked="0"/>
    </xf>
    <xf numFmtId="0" fontId="40" fillId="0" borderId="28" xfId="0" applyFont="1" applyFill="1" applyBorder="1" applyAlignment="1" applyProtection="1">
      <alignment horizontal="center" vertical="center"/>
      <protection locked="0"/>
    </xf>
    <xf numFmtId="0" fontId="40" fillId="0" borderId="8" xfId="0" applyFont="1" applyFill="1" applyBorder="1" applyAlignment="1" applyProtection="1">
      <alignment horizontal="center" vertical="center"/>
    </xf>
    <xf numFmtId="0" fontId="36" fillId="0" borderId="8" xfId="0" applyFont="1" applyFill="1" applyBorder="1" applyAlignment="1" applyProtection="1">
      <alignment horizontal="left" vertical="center" wrapText="1"/>
    </xf>
    <xf numFmtId="0" fontId="40" fillId="0" borderId="4" xfId="0" applyFont="1" applyFill="1" applyBorder="1" applyAlignment="1" applyProtection="1">
      <alignment horizontal="center" vertical="center"/>
      <protection locked="0"/>
    </xf>
    <xf numFmtId="0" fontId="40" fillId="0" borderId="42" xfId="0" applyFont="1" applyFill="1" applyBorder="1" applyAlignment="1" applyProtection="1">
      <alignment horizontal="center" vertical="center"/>
      <protection locked="0"/>
    </xf>
    <xf numFmtId="0" fontId="18" fillId="0" borderId="42" xfId="0" applyFont="1" applyFill="1" applyBorder="1" applyAlignment="1" applyProtection="1">
      <alignment horizontal="center" vertical="center"/>
      <protection locked="0"/>
    </xf>
    <xf numFmtId="0" fontId="40" fillId="0" borderId="13" xfId="0" applyFont="1" applyFill="1" applyBorder="1" applyAlignment="1" applyProtection="1">
      <alignment horizontal="center" vertical="justify"/>
    </xf>
    <xf numFmtId="0" fontId="36" fillId="0" borderId="13" xfId="0" applyFont="1" applyFill="1" applyBorder="1" applyAlignment="1" applyProtection="1">
      <alignment horizontal="left" vertical="center" wrapText="1"/>
    </xf>
    <xf numFmtId="0" fontId="40" fillId="0" borderId="22" xfId="0" applyFont="1" applyFill="1" applyBorder="1" applyAlignment="1" applyProtection="1">
      <alignment horizontal="center" vertical="center"/>
      <protection locked="0"/>
    </xf>
    <xf numFmtId="0" fontId="40" fillId="0" borderId="7" xfId="0" applyFont="1" applyFill="1" applyBorder="1" applyAlignment="1" applyProtection="1">
      <alignment horizontal="center" vertical="center"/>
      <protection locked="0"/>
    </xf>
    <xf numFmtId="0" fontId="18" fillId="0" borderId="7" xfId="0" applyFont="1" applyFill="1" applyBorder="1" applyAlignment="1" applyProtection="1">
      <alignment horizontal="center" vertical="center"/>
      <protection locked="0"/>
    </xf>
    <xf numFmtId="0" fontId="40" fillId="0" borderId="13" xfId="0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textRotation="180"/>
    </xf>
    <xf numFmtId="0" fontId="40" fillId="0" borderId="30" xfId="0" applyFont="1" applyFill="1" applyBorder="1" applyAlignment="1" applyProtection="1">
      <alignment horizontal="center" vertical="center"/>
      <protection locked="0"/>
    </xf>
    <xf numFmtId="0" fontId="40" fillId="0" borderId="31" xfId="0" applyFont="1" applyFill="1" applyBorder="1" applyAlignment="1" applyProtection="1">
      <alignment horizontal="center" vertical="center"/>
      <protection locked="0"/>
    </xf>
    <xf numFmtId="0" fontId="18" fillId="0" borderId="31" xfId="0" applyFont="1" applyFill="1" applyBorder="1" applyAlignment="1" applyProtection="1">
      <alignment horizontal="center" vertical="center"/>
      <protection locked="0"/>
    </xf>
    <xf numFmtId="0" fontId="25" fillId="0" borderId="69" xfId="0" applyFont="1" applyFill="1" applyBorder="1" applyAlignment="1" applyProtection="1">
      <alignment horizontal="center" vertical="center"/>
    </xf>
    <xf numFmtId="0" fontId="36" fillId="0" borderId="69" xfId="0" applyFont="1" applyFill="1" applyBorder="1" applyAlignment="1" applyProtection="1">
      <alignment horizontal="left" vertical="center" wrapText="1"/>
    </xf>
    <xf numFmtId="49" fontId="40" fillId="0" borderId="13" xfId="0" applyNumberFormat="1" applyFont="1" applyFill="1" applyBorder="1" applyAlignment="1" applyProtection="1">
      <alignment horizontal="center" vertical="center"/>
    </xf>
    <xf numFmtId="49" fontId="40" fillId="0" borderId="69" xfId="0" applyNumberFormat="1" applyFont="1" applyFill="1" applyBorder="1" applyAlignment="1" applyProtection="1">
      <alignment horizontal="center" vertical="center"/>
    </xf>
    <xf numFmtId="0" fontId="40" fillId="0" borderId="30" xfId="0" applyFont="1" applyFill="1" applyBorder="1" applyAlignment="1" applyProtection="1">
      <alignment horizontal="center" vertical="center"/>
    </xf>
    <xf numFmtId="0" fontId="40" fillId="0" borderId="31" xfId="0" applyFont="1" applyFill="1" applyBorder="1" applyAlignment="1" applyProtection="1">
      <alignment horizontal="center" vertical="center"/>
    </xf>
    <xf numFmtId="0" fontId="18" fillId="0" borderId="31" xfId="0" applyFont="1" applyFill="1" applyBorder="1" applyAlignment="1" applyProtection="1">
      <alignment horizontal="center" vertical="center"/>
    </xf>
    <xf numFmtId="0" fontId="41" fillId="0" borderId="19" xfId="0" applyFont="1" applyFill="1" applyBorder="1" applyAlignment="1" applyProtection="1">
      <alignment horizontal="center" vertical="center"/>
      <protection locked="0"/>
    </xf>
    <xf numFmtId="0" fontId="40" fillId="0" borderId="28" xfId="0" applyFont="1" applyFill="1" applyBorder="1" applyAlignment="1" applyProtection="1">
      <alignment horizontal="center" vertical="center"/>
    </xf>
    <xf numFmtId="0" fontId="40" fillId="0" borderId="7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 vertical="center" textRotation="180"/>
    </xf>
    <xf numFmtId="0" fontId="40" fillId="0" borderId="26" xfId="0" applyFont="1" applyFill="1" applyBorder="1" applyAlignment="1" applyProtection="1">
      <alignment horizontal="center" vertical="center"/>
      <protection locked="0"/>
    </xf>
    <xf numFmtId="0" fontId="40" fillId="0" borderId="35" xfId="0" applyFont="1" applyFill="1" applyBorder="1" applyAlignment="1" applyProtection="1">
      <alignment horizontal="center" vertical="center"/>
    </xf>
    <xf numFmtId="0" fontId="40" fillId="0" borderId="69" xfId="0" applyFont="1" applyFill="1" applyBorder="1" applyAlignment="1" applyProtection="1">
      <alignment horizontal="center" vertical="center"/>
    </xf>
    <xf numFmtId="0" fontId="40" fillId="0" borderId="14" xfId="0" applyFont="1" applyFill="1" applyBorder="1" applyAlignment="1" applyProtection="1">
      <alignment horizontal="center" vertical="center"/>
    </xf>
    <xf numFmtId="0" fontId="40" fillId="0" borderId="68" xfId="0" applyFont="1" applyFill="1" applyBorder="1" applyAlignment="1" applyProtection="1">
      <alignment horizontal="center" vertical="center"/>
    </xf>
    <xf numFmtId="0" fontId="18" fillId="0" borderId="68" xfId="0" applyFont="1" applyFill="1" applyBorder="1" applyAlignment="1" applyProtection="1">
      <alignment horizontal="center" vertical="center"/>
    </xf>
    <xf numFmtId="49" fontId="40" fillId="0" borderId="10" xfId="0" applyNumberFormat="1" applyFont="1" applyFill="1" applyBorder="1" applyAlignment="1" applyProtection="1">
      <alignment horizontal="center" vertical="center"/>
    </xf>
    <xf numFmtId="0" fontId="38" fillId="0" borderId="46" xfId="0" applyFont="1" applyFill="1" applyBorder="1" applyAlignment="1" applyProtection="1">
      <alignment horizontal="left" vertical="center" wrapText="1"/>
    </xf>
    <xf numFmtId="0" fontId="40" fillId="0" borderId="1" xfId="0" applyFont="1" applyFill="1" applyBorder="1" applyAlignment="1" applyProtection="1">
      <alignment horizontal="center" vertical="center"/>
      <protection locked="0"/>
    </xf>
    <xf numFmtId="0" fontId="40" fillId="0" borderId="46" xfId="0" applyFont="1" applyFill="1" applyBorder="1" applyAlignment="1" applyProtection="1">
      <alignment horizontal="center" vertical="center"/>
      <protection locked="0"/>
    </xf>
    <xf numFmtId="0" fontId="18" fillId="0" borderId="46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vertical="center" wrapText="1"/>
    </xf>
    <xf numFmtId="0" fontId="12" fillId="0" borderId="38" xfId="0" applyFont="1" applyFill="1" applyBorder="1" applyAlignment="1" applyProtection="1">
      <alignment vertical="center" wrapText="1"/>
    </xf>
    <xf numFmtId="0" fontId="36" fillId="0" borderId="44" xfId="0" applyFont="1" applyFill="1" applyBorder="1" applyAlignment="1" applyProtection="1">
      <alignment horizontal="center" vertical="center" wrapText="1"/>
    </xf>
    <xf numFmtId="0" fontId="36" fillId="0" borderId="29" xfId="0" applyFont="1" applyFill="1" applyBorder="1" applyAlignment="1" applyProtection="1">
      <alignment horizontal="center" vertical="center" wrapText="1"/>
    </xf>
    <xf numFmtId="0" fontId="36" fillId="0" borderId="7" xfId="0" applyFont="1" applyFill="1" applyBorder="1" applyAlignment="1" applyProtection="1">
      <alignment horizontal="center" vertical="center"/>
    </xf>
    <xf numFmtId="0" fontId="42" fillId="0" borderId="7" xfId="0" applyFont="1" applyFill="1" applyBorder="1" applyAlignment="1" applyProtection="1">
      <alignment horizontal="center" vertical="center" wrapText="1"/>
    </xf>
    <xf numFmtId="0" fontId="42" fillId="0" borderId="23" xfId="0" applyFont="1" applyFill="1" applyBorder="1" applyAlignment="1" applyProtection="1">
      <alignment horizontal="center" vertical="center" wrapText="1"/>
    </xf>
    <xf numFmtId="0" fontId="36" fillId="0" borderId="35" xfId="0" applyFont="1" applyFill="1" applyBorder="1" applyAlignment="1" applyProtection="1">
      <alignment horizontal="center" vertical="center" wrapText="1"/>
    </xf>
    <xf numFmtId="0" fontId="43" fillId="0" borderId="35" xfId="0" applyFont="1" applyFill="1" applyBorder="1" applyAlignment="1" applyProtection="1">
      <alignment horizontal="center" vertical="center"/>
    </xf>
    <xf numFmtId="0" fontId="43" fillId="0" borderId="27" xfId="0" applyFont="1" applyFill="1" applyBorder="1" applyAlignment="1" applyProtection="1">
      <alignment horizontal="center" vertical="center"/>
    </xf>
    <xf numFmtId="0" fontId="41" fillId="0" borderId="28" xfId="0" applyFont="1" applyFill="1" applyBorder="1" applyAlignment="1" applyProtection="1">
      <alignment horizontal="center" vertical="center"/>
      <protection locked="0"/>
    </xf>
    <xf numFmtId="0" fontId="40" fillId="0" borderId="20" xfId="0" applyFont="1" applyFill="1" applyBorder="1" applyAlignment="1" applyProtection="1">
      <alignment horizontal="center" vertical="center"/>
    </xf>
    <xf numFmtId="0" fontId="18" fillId="0" borderId="42" xfId="0" applyFont="1" applyFill="1" applyBorder="1" applyAlignment="1" applyProtection="1">
      <alignment horizontal="center" vertical="center"/>
    </xf>
    <xf numFmtId="0" fontId="18" fillId="0" borderId="5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23" xfId="0" applyFont="1" applyFill="1" applyBorder="1" applyAlignment="1" applyProtection="1">
      <alignment horizontal="center" vertical="center"/>
    </xf>
    <xf numFmtId="0" fontId="18" fillId="0" borderId="60" xfId="0" applyFont="1" applyFill="1" applyBorder="1" applyAlignment="1" applyProtection="1">
      <alignment horizontal="center" vertical="center"/>
    </xf>
    <xf numFmtId="0" fontId="18" fillId="0" borderId="35" xfId="0" applyFont="1" applyFill="1" applyBorder="1" applyAlignment="1" applyProtection="1">
      <alignment horizontal="center" vertical="center"/>
    </xf>
    <xf numFmtId="0" fontId="18" fillId="0" borderId="27" xfId="0" applyFont="1" applyFill="1" applyBorder="1" applyAlignment="1" applyProtection="1">
      <alignment horizontal="center" vertical="center"/>
    </xf>
    <xf numFmtId="0" fontId="18" fillId="0" borderId="17" xfId="0" applyFont="1" applyFill="1" applyBorder="1" applyAlignment="1" applyProtection="1">
      <alignment horizontal="center" vertical="center"/>
    </xf>
    <xf numFmtId="0" fontId="18" fillId="0" borderId="46" xfId="0" applyFont="1" applyFill="1" applyBorder="1" applyAlignment="1" applyProtection="1">
      <alignment horizontal="center" vertical="center"/>
    </xf>
    <xf numFmtId="0" fontId="18" fillId="0" borderId="2" xfId="0" applyFont="1" applyFill="1" applyBorder="1" applyAlignment="1" applyProtection="1">
      <alignment horizontal="center" vertical="center"/>
    </xf>
    <xf numFmtId="49" fontId="40" fillId="0" borderId="12" xfId="0" applyNumberFormat="1" applyFont="1" applyFill="1" applyBorder="1" applyAlignment="1" applyProtection="1">
      <alignment horizontal="center" vertical="center"/>
    </xf>
    <xf numFmtId="0" fontId="36" fillId="0" borderId="12" xfId="0" applyFont="1" applyFill="1" applyBorder="1" applyAlignment="1" applyProtection="1">
      <alignment horizontal="left" vertical="center" wrapText="1"/>
    </xf>
    <xf numFmtId="0" fontId="18" fillId="0" borderId="28" xfId="0" applyFont="1" applyFill="1" applyBorder="1" applyAlignment="1" applyProtection="1">
      <alignment horizontal="center" vertical="center"/>
      <protection locked="0"/>
    </xf>
    <xf numFmtId="0" fontId="40" fillId="0" borderId="22" xfId="0" applyFont="1" applyFill="1" applyBorder="1" applyAlignment="1" applyProtection="1">
      <alignment horizontal="center" vertical="center"/>
    </xf>
    <xf numFmtId="0" fontId="40" fillId="0" borderId="53" xfId="0" applyFont="1" applyFill="1" applyBorder="1" applyAlignment="1" applyProtection="1">
      <alignment horizontal="center" vertical="center"/>
    </xf>
    <xf numFmtId="0" fontId="44" fillId="0" borderId="11" xfId="0" applyFont="1" applyFill="1" applyBorder="1" applyAlignment="1">
      <alignment horizontal="left" vertical="center" wrapText="1"/>
    </xf>
    <xf numFmtId="0" fontId="25" fillId="0" borderId="10" xfId="0" applyFont="1" applyFill="1" applyBorder="1" applyAlignment="1" applyProtection="1">
      <alignment horizontal="center" vertical="center"/>
    </xf>
    <xf numFmtId="0" fontId="38" fillId="0" borderId="10" xfId="0" applyFont="1" applyFill="1" applyBorder="1" applyAlignment="1" applyProtection="1">
      <alignment horizontal="left" vertical="center" wrapText="1"/>
    </xf>
    <xf numFmtId="49" fontId="40" fillId="0" borderId="8" xfId="0" applyNumberFormat="1" applyFont="1" applyFill="1" applyBorder="1" applyAlignment="1" applyProtection="1">
      <alignment horizontal="center" vertical="center"/>
    </xf>
    <xf numFmtId="0" fontId="38" fillId="0" borderId="8" xfId="0" applyFont="1" applyFill="1" applyBorder="1" applyAlignment="1" applyProtection="1">
      <alignment horizontal="left" vertical="center" wrapText="1"/>
    </xf>
    <xf numFmtId="0" fontId="36" fillId="0" borderId="13" xfId="0" applyFont="1" applyFill="1" applyBorder="1" applyAlignment="1" applyProtection="1">
      <alignment horizontal="left" vertical="center" wrapText="1" indent="1"/>
    </xf>
    <xf numFmtId="0" fontId="36" fillId="0" borderId="53" xfId="0" applyFont="1" applyFill="1" applyBorder="1" applyAlignment="1" applyProtection="1">
      <alignment horizontal="left" vertical="center" wrapText="1" indent="1"/>
    </xf>
    <xf numFmtId="0" fontId="45" fillId="0" borderId="0" xfId="0" applyFont="1" applyFill="1" applyProtection="1"/>
    <xf numFmtId="0" fontId="18" fillId="0" borderId="28" xfId="0" applyFont="1" applyFill="1" applyBorder="1" applyAlignment="1" applyProtection="1">
      <alignment horizontal="center" vertical="center"/>
    </xf>
    <xf numFmtId="0" fontId="18" fillId="0" borderId="20" xfId="0" applyFont="1" applyFill="1" applyBorder="1" applyAlignment="1" applyProtection="1">
      <alignment horizontal="center" vertical="center"/>
    </xf>
    <xf numFmtId="49" fontId="40" fillId="0" borderId="53" xfId="0" applyNumberFormat="1" applyFont="1" applyFill="1" applyBorder="1" applyAlignment="1" applyProtection="1">
      <alignment horizontal="center" vertical="center"/>
    </xf>
    <xf numFmtId="0" fontId="36" fillId="0" borderId="53" xfId="0" applyFont="1" applyFill="1" applyBorder="1" applyAlignment="1" applyProtection="1">
      <alignment horizontal="left" vertical="center" wrapText="1"/>
    </xf>
    <xf numFmtId="0" fontId="40" fillId="0" borderId="8" xfId="0" applyFont="1" applyFill="1" applyBorder="1" applyAlignment="1" applyProtection="1">
      <alignment horizontal="center" vertical="justify"/>
    </xf>
    <xf numFmtId="0" fontId="25" fillId="0" borderId="13" xfId="0" applyFont="1" applyFill="1" applyBorder="1" applyAlignment="1" applyProtection="1">
      <alignment horizontal="center" vertical="center"/>
    </xf>
    <xf numFmtId="0" fontId="46" fillId="0" borderId="0" xfId="0" applyFont="1" applyFill="1" applyBorder="1" applyAlignment="1" applyProtection="1">
      <alignment vertical="center" wrapText="1"/>
    </xf>
    <xf numFmtId="0" fontId="47" fillId="0" borderId="0" xfId="0" applyFont="1" applyBorder="1" applyAlignment="1" applyProtection="1">
      <alignment vertical="center"/>
    </xf>
    <xf numFmtId="0" fontId="47" fillId="0" borderId="0" xfId="0" applyFont="1" applyBorder="1" applyAlignment="1" applyProtection="1">
      <alignment vertical="center" wrapText="1"/>
    </xf>
    <xf numFmtId="0" fontId="46" fillId="0" borderId="38" xfId="0" applyFont="1" applyFill="1" applyBorder="1" applyAlignment="1" applyProtection="1">
      <alignment vertical="center" wrapText="1"/>
    </xf>
    <xf numFmtId="0" fontId="47" fillId="0" borderId="38" xfId="0" applyFont="1" applyBorder="1" applyAlignment="1" applyProtection="1">
      <alignment vertical="center"/>
    </xf>
    <xf numFmtId="0" fontId="12" fillId="0" borderId="38" xfId="0" applyFont="1" applyBorder="1" applyAlignment="1" applyProtection="1">
      <alignment horizontal="center" vertical="center" wrapText="1"/>
    </xf>
    <xf numFmtId="0" fontId="47" fillId="0" borderId="38" xfId="0" applyFont="1" applyBorder="1" applyAlignment="1" applyProtection="1">
      <alignment vertical="center" wrapText="1"/>
    </xf>
    <xf numFmtId="0" fontId="40" fillId="0" borderId="11" xfId="0" applyFont="1" applyFill="1" applyBorder="1" applyAlignment="1" applyProtection="1">
      <alignment horizontal="center" vertical="center"/>
    </xf>
    <xf numFmtId="0" fontId="38" fillId="0" borderId="11" xfId="0" applyFont="1" applyFill="1" applyBorder="1" applyAlignment="1" applyProtection="1">
      <alignment horizontal="left" vertical="center" wrapText="1"/>
    </xf>
    <xf numFmtId="0" fontId="40" fillId="0" borderId="40" xfId="0" applyFont="1" applyFill="1" applyBorder="1" applyAlignment="1" applyProtection="1">
      <alignment horizontal="center" vertical="center"/>
      <protection locked="0"/>
    </xf>
    <xf numFmtId="0" fontId="40" fillId="0" borderId="35" xfId="0" applyFont="1" applyFill="1" applyBorder="1" applyAlignment="1" applyProtection="1">
      <alignment horizontal="center" vertical="center"/>
      <protection locked="0"/>
    </xf>
    <xf numFmtId="0" fontId="18" fillId="0" borderId="35" xfId="0" applyFont="1" applyFill="1" applyBorder="1" applyAlignment="1" applyProtection="1">
      <alignment horizontal="center" vertical="center"/>
      <protection locked="0"/>
    </xf>
    <xf numFmtId="0" fontId="48" fillId="0" borderId="0" xfId="0" applyFont="1" applyFill="1" applyProtection="1"/>
    <xf numFmtId="0" fontId="49" fillId="0" borderId="0" xfId="49" applyFont="1" applyFill="1" applyAlignment="1" applyProtection="1">
      <alignment horizontal="left" vertical="top" wrapText="1"/>
    </xf>
    <xf numFmtId="0" fontId="49" fillId="0" borderId="0" xfId="49" applyFont="1" applyFill="1" applyAlignment="1" applyProtection="1">
      <alignment horizontal="left" vertical="top"/>
    </xf>
    <xf numFmtId="0" fontId="49" fillId="0" borderId="47" xfId="49" applyFont="1" applyFill="1" applyBorder="1" applyAlignment="1" applyProtection="1">
      <alignment horizontal="left" vertical="top"/>
    </xf>
    <xf numFmtId="0" fontId="49" fillId="0" borderId="75" xfId="0" applyFont="1" applyFill="1" applyBorder="1" applyAlignment="1" applyProtection="1">
      <alignment horizontal="left" vertical="top"/>
    </xf>
    <xf numFmtId="0" fontId="32" fillId="0" borderId="58" xfId="0" applyFont="1" applyFill="1" applyBorder="1" applyAlignment="1" applyProtection="1">
      <alignment horizontal="left" vertical="top"/>
    </xf>
    <xf numFmtId="0" fontId="32" fillId="0" borderId="61" xfId="0" applyFont="1" applyFill="1" applyBorder="1" applyAlignment="1" applyProtection="1">
      <alignment horizontal="left" vertical="top"/>
    </xf>
    <xf numFmtId="0" fontId="32" fillId="0" borderId="75" xfId="0" applyFont="1" applyFill="1" applyBorder="1" applyAlignment="1" applyProtection="1">
      <alignment vertical="top"/>
    </xf>
    <xf numFmtId="0" fontId="32" fillId="0" borderId="58" xfId="0" applyFont="1" applyFill="1" applyBorder="1" applyAlignment="1" applyProtection="1">
      <alignment vertical="top"/>
    </xf>
    <xf numFmtId="0" fontId="34" fillId="0" borderId="76" xfId="0" applyFont="1" applyFill="1" applyBorder="1" applyAlignment="1" applyProtection="1">
      <alignment vertical="top" wrapText="1"/>
    </xf>
    <xf numFmtId="0" fontId="34" fillId="0" borderId="0" xfId="0" applyFont="1" applyFill="1" applyBorder="1" applyAlignment="1" applyProtection="1">
      <alignment vertical="top" wrapText="1"/>
    </xf>
    <xf numFmtId="0" fontId="32" fillId="0" borderId="0" xfId="0" applyFont="1" applyFill="1" applyBorder="1" applyAlignment="1" applyProtection="1">
      <alignment vertical="top"/>
    </xf>
    <xf numFmtId="0" fontId="32" fillId="0" borderId="76" xfId="0" applyFont="1" applyFill="1" applyBorder="1" applyAlignment="1" applyProtection="1">
      <alignment horizontal="center" vertical="top" wrapText="1"/>
    </xf>
    <xf numFmtId="0" fontId="32" fillId="0" borderId="0" xfId="0" applyFont="1" applyFill="1" applyBorder="1" applyAlignment="1" applyProtection="1">
      <alignment horizontal="center" vertical="top"/>
    </xf>
    <xf numFmtId="0" fontId="32" fillId="3" borderId="67" xfId="0" applyFont="1" applyFill="1" applyBorder="1" applyAlignment="1" applyProtection="1">
      <alignment horizontal="left" vertical="top"/>
      <protection locked="0"/>
    </xf>
    <xf numFmtId="0" fontId="0" fillId="3" borderId="47" xfId="0" applyFill="1" applyBorder="1" applyAlignment="1" applyProtection="1">
      <alignment horizontal="left" vertical="top"/>
      <protection locked="0"/>
    </xf>
    <xf numFmtId="0" fontId="0" fillId="0" borderId="47" xfId="0" applyBorder="1" applyAlignment="1" applyProtection="1">
      <alignment vertical="top"/>
      <protection locked="0"/>
    </xf>
    <xf numFmtId="0" fontId="32" fillId="0" borderId="76" xfId="0" applyFont="1" applyFill="1" applyBorder="1" applyAlignment="1" applyProtection="1">
      <alignment horizontal="center" vertical="top"/>
    </xf>
    <xf numFmtId="0" fontId="32" fillId="0" borderId="76" xfId="0" applyFont="1" applyFill="1" applyBorder="1" applyAlignment="1" applyProtection="1">
      <alignment horizontal="left" vertical="top"/>
    </xf>
    <xf numFmtId="0" fontId="0" fillId="0" borderId="0" xfId="0" applyFill="1" applyBorder="1" applyAlignment="1" applyProtection="1">
      <alignment horizontal="left" vertical="top"/>
    </xf>
    <xf numFmtId="0" fontId="50" fillId="0" borderId="0" xfId="0" applyFont="1" applyFill="1" applyBorder="1" applyAlignment="1" applyProtection="1">
      <alignment horizontal="center" vertical="top"/>
    </xf>
    <xf numFmtId="0" fontId="50" fillId="3" borderId="67" xfId="0" applyFont="1" applyFill="1" applyBorder="1" applyAlignment="1" applyProtection="1">
      <alignment horizontal="center" vertical="top"/>
      <protection locked="0"/>
    </xf>
    <xf numFmtId="0" fontId="50" fillId="3" borderId="47" xfId="0" applyFont="1" applyFill="1" applyBorder="1" applyAlignment="1" applyProtection="1">
      <alignment horizontal="center" vertical="top"/>
      <protection locked="0"/>
    </xf>
    <xf numFmtId="0" fontId="0" fillId="0" borderId="75" xfId="0" applyBorder="1" applyProtection="1"/>
    <xf numFmtId="0" fontId="0" fillId="0" borderId="58" xfId="0" applyBorder="1" applyProtection="1"/>
    <xf numFmtId="0" fontId="32" fillId="0" borderId="58" xfId="0" applyFont="1" applyFill="1" applyBorder="1" applyAlignment="1" applyProtection="1">
      <alignment vertical="top" wrapText="1"/>
    </xf>
    <xf numFmtId="0" fontId="34" fillId="0" borderId="58" xfId="0" applyFont="1" applyFill="1" applyBorder="1" applyAlignment="1" applyProtection="1">
      <alignment horizontal="right" vertical="top"/>
    </xf>
    <xf numFmtId="0" fontId="0" fillId="0" borderId="61" xfId="0" applyBorder="1" applyAlignment="1" applyProtection="1">
      <alignment vertical="top"/>
    </xf>
    <xf numFmtId="0" fontId="0" fillId="0" borderId="16" xfId="0" applyBorder="1" applyProtection="1"/>
    <xf numFmtId="0" fontId="0" fillId="0" borderId="76" xfId="0" applyBorder="1" applyProtection="1"/>
    <xf numFmtId="0" fontId="32" fillId="0" borderId="16" xfId="0" applyFont="1" applyFill="1" applyBorder="1" applyAlignment="1" applyProtection="1">
      <alignment vertical="top"/>
    </xf>
    <xf numFmtId="0" fontId="32" fillId="0" borderId="76" xfId="0" applyFont="1" applyFill="1" applyBorder="1" applyAlignment="1" applyProtection="1">
      <alignment vertical="top"/>
    </xf>
    <xf numFmtId="0" fontId="51" fillId="0" borderId="47" xfId="0" applyFont="1" applyFill="1" applyBorder="1" applyAlignment="1" applyProtection="1">
      <alignment vertical="top"/>
      <protection locked="0"/>
    </xf>
    <xf numFmtId="0" fontId="51" fillId="3" borderId="47" xfId="0" applyFont="1" applyFill="1" applyBorder="1" applyAlignment="1" applyProtection="1">
      <alignment horizontal="center" vertical="top"/>
      <protection locked="0"/>
    </xf>
    <xf numFmtId="0" fontId="51" fillId="3" borderId="6" xfId="0" applyFont="1" applyFill="1" applyBorder="1" applyAlignment="1" applyProtection="1">
      <alignment horizontal="center" vertical="top"/>
      <protection locked="0"/>
    </xf>
    <xf numFmtId="0" fontId="32" fillId="0" borderId="76" xfId="0" applyFont="1" applyFill="1" applyBorder="1" applyAlignment="1" applyProtection="1">
      <alignment horizontal="left" vertical="top" wrapText="1"/>
    </xf>
    <xf numFmtId="0" fontId="32" fillId="0" borderId="0" xfId="0" applyFont="1" applyFill="1" applyBorder="1" applyAlignment="1" applyProtection="1">
      <alignment horizontal="left" vertical="top" wrapText="1"/>
    </xf>
    <xf numFmtId="0" fontId="34" fillId="0" borderId="0" xfId="0" applyFont="1" applyFill="1" applyBorder="1" applyAlignment="1" applyProtection="1">
      <alignment horizontal="right" vertical="top" wrapText="1"/>
    </xf>
    <xf numFmtId="0" fontId="34" fillId="0" borderId="16" xfId="0" applyFont="1" applyFill="1" applyBorder="1" applyAlignment="1" applyProtection="1">
      <alignment horizontal="right" vertical="top" wrapText="1"/>
    </xf>
    <xf numFmtId="0" fontId="41" fillId="0" borderId="0" xfId="0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16" xfId="0" applyBorder="1" applyAlignment="1" applyProtection="1">
      <alignment vertical="top"/>
    </xf>
    <xf numFmtId="0" fontId="32" fillId="3" borderId="47" xfId="0" applyFont="1" applyFill="1" applyBorder="1" applyAlignment="1" applyProtection="1">
      <alignment horizontal="left" vertical="top"/>
      <protection locked="0"/>
    </xf>
    <xf numFmtId="0" fontId="0" fillId="0" borderId="6" xfId="0" applyBorder="1" applyAlignment="1" applyProtection="1">
      <alignment vertical="top"/>
      <protection locked="0"/>
    </xf>
    <xf numFmtId="0" fontId="32" fillId="0" borderId="76" xfId="0" applyFont="1" applyFill="1" applyBorder="1" applyAlignment="1" applyProtection="1">
      <alignment vertical="top" wrapText="1"/>
    </xf>
    <xf numFmtId="0" fontId="32" fillId="0" borderId="0" xfId="0" applyFont="1" applyFill="1" applyBorder="1" applyAlignment="1" applyProtection="1">
      <alignment vertical="top" wrapText="1"/>
    </xf>
    <xf numFmtId="0" fontId="32" fillId="0" borderId="0" xfId="0" applyFont="1" applyFill="1" applyBorder="1" applyAlignment="1" applyProtection="1">
      <alignment horizontal="left" vertical="top"/>
    </xf>
    <xf numFmtId="0" fontId="0" fillId="3" borderId="47" xfId="0" applyFill="1" applyBorder="1" applyAlignment="1" applyProtection="1">
      <alignment vertical="top"/>
      <protection locked="0"/>
    </xf>
    <xf numFmtId="0" fontId="32" fillId="0" borderId="0" xfId="0" applyFont="1" applyFill="1" applyBorder="1" applyAlignment="1" applyProtection="1">
      <alignment vertical="center"/>
    </xf>
    <xf numFmtId="0" fontId="32" fillId="3" borderId="6" xfId="0" applyFont="1" applyFill="1" applyBorder="1" applyAlignment="1" applyProtection="1">
      <alignment horizontal="left" vertical="center"/>
      <protection locked="0"/>
    </xf>
    <xf numFmtId="0" fontId="34" fillId="0" borderId="76" xfId="0" applyFont="1" applyFill="1" applyBorder="1" applyAlignment="1" applyProtection="1">
      <alignment vertical="top"/>
    </xf>
    <xf numFmtId="0" fontId="50" fillId="3" borderId="6" xfId="0" applyFont="1" applyFill="1" applyBorder="1" applyAlignment="1" applyProtection="1">
      <alignment horizontal="center" vertical="top"/>
      <protection locked="0"/>
    </xf>
    <xf numFmtId="0" fontId="34" fillId="0" borderId="0" xfId="0" applyFont="1" applyFill="1" applyBorder="1" applyAlignment="1" applyProtection="1">
      <alignment vertical="top"/>
    </xf>
    <xf numFmtId="49" fontId="32" fillId="3" borderId="47" xfId="0" applyNumberFormat="1" applyFont="1" applyFill="1" applyBorder="1" applyAlignment="1" applyProtection="1">
      <alignment horizontal="center" vertical="top"/>
      <protection locked="0"/>
    </xf>
    <xf numFmtId="49" fontId="32" fillId="3" borderId="6" xfId="0" applyNumberFormat="1" applyFont="1" applyFill="1" applyBorder="1" applyAlignment="1" applyProtection="1">
      <alignment horizontal="center" vertical="top"/>
      <protection locked="0"/>
    </xf>
    <xf numFmtId="0" fontId="32" fillId="0" borderId="16" xfId="0" applyFont="1" applyFill="1" applyBorder="1" applyAlignment="1" applyProtection="1">
      <alignment horizontal="center" vertical="top"/>
    </xf>
    <xf numFmtId="0" fontId="32" fillId="0" borderId="0" xfId="0" applyFont="1" applyFill="1" applyBorder="1" applyAlignment="1" applyProtection="1">
      <alignment horizontal="right" vertical="top"/>
    </xf>
    <xf numFmtId="0" fontId="0" fillId="0" borderId="0" xfId="0" applyBorder="1" applyAlignment="1" applyProtection="1">
      <alignment horizontal="right"/>
    </xf>
    <xf numFmtId="0" fontId="0" fillId="0" borderId="16" xfId="0" applyBorder="1" applyAlignment="1" applyProtection="1">
      <alignment horizontal="right"/>
    </xf>
    <xf numFmtId="0" fontId="50" fillId="0" borderId="0" xfId="0" applyFont="1" applyFill="1" applyBorder="1" applyAlignment="1" applyProtection="1">
      <alignment horizontal="center" vertical="top"/>
      <protection locked="0"/>
    </xf>
    <xf numFmtId="0" fontId="50" fillId="0" borderId="16" xfId="0" applyFont="1" applyFill="1" applyBorder="1" applyAlignment="1" applyProtection="1">
      <alignment horizontal="center" vertical="top"/>
      <protection locked="0"/>
    </xf>
    <xf numFmtId="0" fontId="34" fillId="0" borderId="76" xfId="0" applyFont="1" applyFill="1" applyBorder="1" applyAlignment="1" applyProtection="1">
      <alignment horizontal="left" vertical="top" wrapText="1"/>
    </xf>
    <xf numFmtId="0" fontId="34" fillId="0" borderId="0" xfId="0" applyFont="1" applyFill="1" applyBorder="1" applyAlignment="1" applyProtection="1">
      <alignment horizontal="left" vertical="top" wrapText="1"/>
    </xf>
    <xf numFmtId="0" fontId="52" fillId="4" borderId="0" xfId="0" applyFont="1" applyFill="1" applyBorder="1" applyAlignment="1" applyProtection="1">
      <alignment horizontal="center" vertical="top" wrapText="1"/>
      <protection locked="0"/>
    </xf>
    <xf numFmtId="0" fontId="52" fillId="4" borderId="16" xfId="0" applyFont="1" applyFill="1" applyBorder="1" applyAlignment="1" applyProtection="1">
      <alignment horizontal="center" vertical="top" wrapText="1"/>
      <protection locked="0"/>
    </xf>
    <xf numFmtId="0" fontId="53" fillId="0" borderId="0" xfId="0" applyFont="1" applyFill="1" applyBorder="1" applyAlignment="1" applyProtection="1">
      <alignment horizontal="right" vertical="top"/>
    </xf>
    <xf numFmtId="49" fontId="32" fillId="3" borderId="0" xfId="0" applyNumberFormat="1" applyFont="1" applyFill="1" applyBorder="1" applyAlignment="1" applyProtection="1">
      <alignment horizontal="left" vertical="top"/>
      <protection locked="0"/>
    </xf>
    <xf numFmtId="0" fontId="32" fillId="0" borderId="16" xfId="0" applyFont="1" applyFill="1" applyBorder="1" applyAlignment="1" applyProtection="1">
      <alignment horizontal="left" vertical="top"/>
    </xf>
    <xf numFmtId="0" fontId="28" fillId="0" borderId="76" xfId="0" applyFont="1" applyBorder="1" applyAlignment="1" applyProtection="1">
      <alignment horizontal="center"/>
    </xf>
    <xf numFmtId="0" fontId="28" fillId="0" borderId="0" xfId="0" applyFont="1" applyBorder="1" applyAlignment="1" applyProtection="1">
      <alignment horizontal="center"/>
    </xf>
    <xf numFmtId="0" fontId="28" fillId="0" borderId="16" xfId="0" applyFont="1" applyBorder="1" applyAlignment="1" applyProtection="1">
      <alignment horizontal="center"/>
    </xf>
    <xf numFmtId="0" fontId="20" fillId="0" borderId="76" xfId="0" applyFont="1" applyBorder="1" applyAlignment="1" applyProtection="1">
      <alignment horizontal="left"/>
    </xf>
    <xf numFmtId="0" fontId="20" fillId="0" borderId="0" xfId="0" applyFont="1" applyBorder="1" applyAlignment="1" applyProtection="1">
      <alignment horizontal="left"/>
    </xf>
    <xf numFmtId="0" fontId="28" fillId="4" borderId="0" xfId="0" applyFont="1" applyFill="1" applyBorder="1" applyAlignment="1" applyProtection="1">
      <alignment horizontal="center"/>
      <protection locked="0"/>
    </xf>
    <xf numFmtId="0" fontId="28" fillId="4" borderId="16" xfId="0" applyFont="1" applyFill="1" applyBorder="1" applyAlignment="1" applyProtection="1">
      <alignment horizontal="center"/>
      <protection locked="0"/>
    </xf>
    <xf numFmtId="0" fontId="11" fillId="0" borderId="76" xfId="0" applyFont="1" applyBorder="1" applyAlignment="1" applyProtection="1">
      <alignment horizontal="center"/>
    </xf>
    <xf numFmtId="0" fontId="11" fillId="0" borderId="0" xfId="0" applyFont="1" applyBorder="1" applyAlignment="1" applyProtection="1">
      <alignment horizontal="center"/>
    </xf>
    <xf numFmtId="0" fontId="34" fillId="5" borderId="76" xfId="0" applyFont="1" applyFill="1" applyBorder="1" applyAlignment="1" applyProtection="1">
      <alignment horizontal="center" vertical="top"/>
    </xf>
    <xf numFmtId="0" fontId="0" fillId="5" borderId="0" xfId="0" applyFont="1" applyFill="1" applyBorder="1" applyAlignment="1" applyProtection="1">
      <alignment vertical="top"/>
    </xf>
    <xf numFmtId="0" fontId="32" fillId="4" borderId="0" xfId="0" applyFont="1" applyFill="1" applyBorder="1" applyAlignment="1" applyProtection="1">
      <alignment vertical="top"/>
      <protection locked="0"/>
    </xf>
    <xf numFmtId="0" fontId="32" fillId="4" borderId="0" xfId="0" applyFont="1" applyFill="1" applyBorder="1" applyAlignment="1" applyProtection="1">
      <alignment vertical="top"/>
    </xf>
    <xf numFmtId="0" fontId="0" fillId="4" borderId="16" xfId="0" applyFill="1" applyBorder="1" applyProtection="1"/>
    <xf numFmtId="1" fontId="32" fillId="3" borderId="47" xfId="0" applyNumberFormat="1" applyFont="1" applyFill="1" applyBorder="1" applyAlignment="1" applyProtection="1">
      <alignment horizontal="center" vertical="top"/>
      <protection locked="0"/>
    </xf>
    <xf numFmtId="0" fontId="32" fillId="0" borderId="16" xfId="0" applyFont="1" applyFill="1" applyBorder="1" applyAlignment="1" applyProtection="1">
      <alignment horizontal="left" vertical="top" wrapText="1"/>
    </xf>
    <xf numFmtId="0" fontId="32" fillId="0" borderId="76" xfId="0" applyFont="1" applyFill="1" applyBorder="1" applyAlignment="1" applyProtection="1">
      <alignment vertical="center"/>
    </xf>
    <xf numFmtId="0" fontId="50" fillId="0" borderId="0" xfId="0" applyFont="1" applyFill="1" applyBorder="1" applyAlignment="1" applyProtection="1">
      <alignment horizontal="left"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16" xfId="0" applyFill="1" applyBorder="1" applyAlignment="1" applyProtection="1">
      <alignment vertical="center"/>
      <protection locked="0"/>
    </xf>
    <xf numFmtId="0" fontId="11" fillId="0" borderId="76" xfId="0" applyFont="1" applyBorder="1" applyProtection="1"/>
    <xf numFmtId="0" fontId="0" fillId="4" borderId="0" xfId="0" applyFill="1" applyBorder="1" applyAlignment="1" applyProtection="1">
      <alignment horizontal="center"/>
      <protection locked="0"/>
    </xf>
    <xf numFmtId="0" fontId="11" fillId="0" borderId="76" xfId="0" applyFont="1" applyFill="1" applyBorder="1" applyAlignment="1" applyProtection="1">
      <alignment horizontal="left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16" xfId="0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left" vertical="top" wrapText="1"/>
    </xf>
    <xf numFmtId="0" fontId="0" fillId="3" borderId="67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27" fillId="0" borderId="76" xfId="0" applyFont="1" applyBorder="1" applyAlignment="1" applyProtection="1">
      <alignment horizontal="center" vertical="center" wrapText="1"/>
    </xf>
    <xf numFmtId="0" fontId="27" fillId="0" borderId="0" xfId="0" applyFont="1" applyBorder="1" applyAlignment="1" applyProtection="1">
      <alignment horizontal="center" vertical="center" wrapText="1"/>
    </xf>
    <xf numFmtId="0" fontId="22" fillId="3" borderId="67" xfId="0" applyFont="1" applyFill="1" applyBorder="1" applyAlignment="1" applyProtection="1">
      <alignment horizontal="center" vertical="top"/>
      <protection locked="0"/>
    </xf>
    <xf numFmtId="0" fontId="22" fillId="3" borderId="47" xfId="0" applyFont="1" applyFill="1" applyBorder="1" applyAlignment="1" applyProtection="1">
      <alignment horizontal="right" vertical="top"/>
      <protection locked="0"/>
    </xf>
    <xf numFmtId="0" fontId="0" fillId="0" borderId="57" xfId="0" applyBorder="1" applyProtection="1"/>
    <xf numFmtId="0" fontId="0" fillId="0" borderId="51" xfId="0" applyBorder="1" applyProtection="1"/>
    <xf numFmtId="0" fontId="0" fillId="0" borderId="33" xfId="0" applyBorder="1" applyProtection="1"/>
    <xf numFmtId="0" fontId="0" fillId="0" borderId="67" xfId="0" applyBorder="1" applyProtection="1"/>
    <xf numFmtId="0" fontId="0" fillId="0" borderId="47" xfId="0" applyBorder="1" applyProtection="1"/>
    <xf numFmtId="0" fontId="32" fillId="0" borderId="0" xfId="0" applyFont="1" applyFill="1" applyAlignment="1" applyProtection="1">
      <alignment horizontal="left" vertical="top"/>
    </xf>
    <xf numFmtId="0" fontId="41" fillId="0" borderId="75" xfId="0" applyFont="1" applyFill="1" applyBorder="1" applyAlignment="1" applyProtection="1">
      <alignment horizontal="left" vertical="top" wrapText="1"/>
    </xf>
    <xf numFmtId="0" fontId="41" fillId="0" borderId="58" xfId="0" applyFont="1" applyFill="1" applyBorder="1" applyAlignment="1" applyProtection="1">
      <alignment horizontal="left" vertical="top" wrapText="1"/>
    </xf>
    <xf numFmtId="0" fontId="41" fillId="0" borderId="61" xfId="0" applyFont="1" applyFill="1" applyBorder="1" applyAlignment="1" applyProtection="1">
      <alignment horizontal="left" vertical="top" wrapText="1"/>
    </xf>
    <xf numFmtId="0" fontId="41" fillId="0" borderId="76" xfId="0" applyFont="1" applyFill="1" applyBorder="1" applyAlignment="1" applyProtection="1">
      <alignment horizontal="left" vertical="top" wrapText="1"/>
    </xf>
    <xf numFmtId="0" fontId="41" fillId="0" borderId="0" xfId="0" applyFont="1" applyFill="1" applyBorder="1" applyAlignment="1" applyProtection="1">
      <alignment horizontal="left" vertical="top" wrapText="1"/>
    </xf>
    <xf numFmtId="0" fontId="41" fillId="0" borderId="16" xfId="0" applyFont="1" applyFill="1" applyBorder="1" applyAlignment="1" applyProtection="1">
      <alignment horizontal="left" vertical="top" wrapText="1"/>
    </xf>
    <xf numFmtId="0" fontId="34" fillId="0" borderId="0" xfId="0" applyFont="1" applyFill="1" applyAlignment="1" applyProtection="1">
      <alignment horizontal="left" vertical="top" wrapText="1"/>
    </xf>
    <xf numFmtId="0" fontId="0" fillId="5" borderId="16" xfId="0" applyFont="1" applyFill="1" applyBorder="1" applyAlignment="1" applyProtection="1">
      <alignment vertical="top"/>
    </xf>
    <xf numFmtId="0" fontId="27" fillId="0" borderId="16" xfId="0" applyFont="1" applyBorder="1" applyAlignment="1" applyProtection="1">
      <alignment horizontal="center" vertical="center" wrapText="1"/>
    </xf>
    <xf numFmtId="49" fontId="22" fillId="3" borderId="47" xfId="0" applyNumberFormat="1" applyFont="1" applyFill="1" applyBorder="1" applyAlignment="1" applyProtection="1">
      <alignment horizontal="center"/>
      <protection locked="0"/>
    </xf>
    <xf numFmtId="49" fontId="22" fillId="3" borderId="6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/>
    <xf numFmtId="0" fontId="41" fillId="0" borderId="58" xfId="0" applyFont="1" applyFill="1" applyBorder="1" applyAlignment="1" applyProtection="1">
      <alignment vertical="top" wrapText="1"/>
    </xf>
    <xf numFmtId="0" fontId="16" fillId="0" borderId="7" xfId="0" applyFont="1" applyFill="1" applyBorder="1" applyAlignment="1" quotePrefix="1">
      <alignment horizontal="left" vertical="center" wrapText="1"/>
    </xf>
    <xf numFmtId="0" fontId="16" fillId="0" borderId="22" xfId="0" applyFont="1" applyFill="1" applyBorder="1" applyAlignment="1" quotePrefix="1">
      <alignment horizontal="left" vertical="center" wrapText="1"/>
    </xf>
    <xf numFmtId="0" fontId="16" fillId="0" borderId="22" xfId="0" applyFont="1" applyFill="1" applyBorder="1" applyAlignment="1" quotePrefix="1">
      <alignment horizontal="left" vertical="center" wrapText="1" indent="2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Normal_F32" xfId="49"/>
    <cellStyle name="Обычный 2" xfId="50"/>
    <cellStyle name="Обычный 3" xfId="51"/>
  </cellStyles>
  <dxfs count="5">
    <dxf>
      <fill>
        <patternFill patternType="solid">
          <bgColor indexed="22"/>
        </patternFill>
      </fill>
    </dxf>
    <dxf>
      <fill>
        <patternFill patternType="solid">
          <bgColor indexed="29"/>
        </patternFill>
      </fill>
    </dxf>
    <dxf>
      <fill>
        <patternFill patternType="solid">
          <bgColor indexed="46"/>
        </patternFill>
      </fill>
    </dxf>
    <dxf>
      <fill>
        <patternFill patternType="solid">
          <bgColor indexed="29"/>
        </patternFill>
      </fill>
    </dxf>
    <dxf>
      <fill>
        <patternFill patternType="solid"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customXml" Target="../customXml/item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9525</xdr:colOff>
      <xdr:row>26</xdr:row>
      <xdr:rowOff>152400</xdr:rowOff>
    </xdr:from>
    <xdr:to>
      <xdr:col>7</xdr:col>
      <xdr:colOff>600075</xdr:colOff>
      <xdr:row>26</xdr:row>
      <xdr:rowOff>152400</xdr:rowOff>
    </xdr:to>
    <xdr:sp>
      <xdr:nvSpPr>
        <xdr:cNvPr id="23778" name="Line 1"/>
        <xdr:cNvSpPr>
          <a:spLocks noChangeShapeType="1"/>
        </xdr:cNvSpPr>
      </xdr:nvSpPr>
      <xdr:spPr>
        <a:xfrm>
          <a:off x="3585845" y="4257675"/>
          <a:ext cx="51308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26</xdr:row>
      <xdr:rowOff>152400</xdr:rowOff>
    </xdr:from>
    <xdr:to>
      <xdr:col>7</xdr:col>
      <xdr:colOff>600075</xdr:colOff>
      <xdr:row>26</xdr:row>
      <xdr:rowOff>152400</xdr:rowOff>
    </xdr:to>
    <xdr:sp>
      <xdr:nvSpPr>
        <xdr:cNvPr id="23779" name="Line 1"/>
        <xdr:cNvSpPr>
          <a:spLocks noChangeShapeType="1"/>
        </xdr:cNvSpPr>
      </xdr:nvSpPr>
      <xdr:spPr>
        <a:xfrm>
          <a:off x="3585845" y="4257675"/>
          <a:ext cx="51308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ru-RU"/>
        </a:p>
      </xdr:txBody>
    </xdr:sp>
    <xdr:clientData/>
  </xdr:twoCellAnchor>
  <xdr:twoCellAnchor>
    <xdr:from>
      <xdr:col>6</xdr:col>
      <xdr:colOff>361950</xdr:colOff>
      <xdr:row>4</xdr:row>
      <xdr:rowOff>85725</xdr:rowOff>
    </xdr:from>
    <xdr:to>
      <xdr:col>8</xdr:col>
      <xdr:colOff>123825</xdr:colOff>
      <xdr:row>8</xdr:row>
      <xdr:rowOff>38100</xdr:rowOff>
    </xdr:to>
    <xdr:pic>
      <xdr:nvPicPr>
        <xdr:cNvPr id="23780" name="Рисунок 3" descr="Logo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72815" y="809625"/>
          <a:ext cx="74993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85725</xdr:colOff>
      <xdr:row>16</xdr:row>
      <xdr:rowOff>0</xdr:rowOff>
    </xdr:from>
    <xdr:to>
      <xdr:col>7</xdr:col>
      <xdr:colOff>1228725</xdr:colOff>
      <xdr:row>16</xdr:row>
      <xdr:rowOff>0</xdr:rowOff>
    </xdr:to>
    <xdr:sp>
      <xdr:nvSpPr>
        <xdr:cNvPr id="30721" name="Text Box 1"/>
        <xdr:cNvSpPr txBox="1">
          <a:spLocks noChangeArrowheads="1"/>
        </xdr:cNvSpPr>
      </xdr:nvSpPr>
      <xdr:spPr>
        <a:xfrm>
          <a:off x="4465320" y="5772150"/>
          <a:ext cx="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7</xdr:col>
      <xdr:colOff>85725</xdr:colOff>
      <xdr:row>16</xdr:row>
      <xdr:rowOff>0</xdr:rowOff>
    </xdr:from>
    <xdr:to>
      <xdr:col>7</xdr:col>
      <xdr:colOff>1228725</xdr:colOff>
      <xdr:row>16</xdr:row>
      <xdr:rowOff>0</xdr:rowOff>
    </xdr:to>
    <xdr:sp>
      <xdr:nvSpPr>
        <xdr:cNvPr id="30722" name="Text Box 2"/>
        <xdr:cNvSpPr txBox="1">
          <a:spLocks noChangeArrowheads="1"/>
        </xdr:cNvSpPr>
      </xdr:nvSpPr>
      <xdr:spPr>
        <a:xfrm>
          <a:off x="4465320" y="5772150"/>
          <a:ext cx="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8</xdr:col>
      <xdr:colOff>85725</xdr:colOff>
      <xdr:row>16</xdr:row>
      <xdr:rowOff>0</xdr:rowOff>
    </xdr:from>
    <xdr:to>
      <xdr:col>8</xdr:col>
      <xdr:colOff>1228725</xdr:colOff>
      <xdr:row>16</xdr:row>
      <xdr:rowOff>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4551045" y="5772150"/>
          <a:ext cx="114300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8</xdr:col>
      <xdr:colOff>85725</xdr:colOff>
      <xdr:row>16</xdr:row>
      <xdr:rowOff>0</xdr:rowOff>
    </xdr:from>
    <xdr:to>
      <xdr:col>8</xdr:col>
      <xdr:colOff>1228725</xdr:colOff>
      <xdr:row>16</xdr:row>
      <xdr:rowOff>0</xdr:rowOff>
    </xdr:to>
    <xdr:sp>
      <xdr:nvSpPr>
        <xdr:cNvPr id="5" name="Text Box 2"/>
        <xdr:cNvSpPr txBox="1">
          <a:spLocks noChangeArrowheads="1"/>
        </xdr:cNvSpPr>
      </xdr:nvSpPr>
      <xdr:spPr>
        <a:xfrm>
          <a:off x="4551045" y="5772150"/>
          <a:ext cx="114300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85725</xdr:colOff>
      <xdr:row>82</xdr:row>
      <xdr:rowOff>0</xdr:rowOff>
    </xdr:from>
    <xdr:to>
      <xdr:col>1</xdr:col>
      <xdr:colOff>1228725</xdr:colOff>
      <xdr:row>82</xdr:row>
      <xdr:rowOff>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689610" y="24069675"/>
          <a:ext cx="114300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1</xdr:col>
      <xdr:colOff>85725</xdr:colOff>
      <xdr:row>82</xdr:row>
      <xdr:rowOff>0</xdr:rowOff>
    </xdr:from>
    <xdr:to>
      <xdr:col>1</xdr:col>
      <xdr:colOff>1228725</xdr:colOff>
      <xdr:row>82</xdr:row>
      <xdr:rowOff>0</xdr:rowOff>
    </xdr:to>
    <xdr:sp>
      <xdr:nvSpPr>
        <xdr:cNvPr id="5" name="Text Box 2"/>
        <xdr:cNvSpPr txBox="1">
          <a:spLocks noChangeArrowheads="1"/>
        </xdr:cNvSpPr>
      </xdr:nvSpPr>
      <xdr:spPr>
        <a:xfrm>
          <a:off x="689610" y="24069675"/>
          <a:ext cx="1143000" cy="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18000" tIns="10800" rIns="18000" bIns="10800" anchor="t" upright="1"/>
        <a:lstStyle/>
        <a:p>
          <a:pPr algn="l" rtl="0">
            <a:defRPr sz="1000"/>
          </a:pPr>
          <a:r>
            <a:rPr lang="ru-RU" sz="1000" b="0" i="0" u="none" strike="noStrike" baseline="0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endParaRPr lang="ru-RU" sz="1000" b="0" i="0" u="none" strike="noStrike" baseline="0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medform\xls_general\populat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Lenovo\Downloads\f30_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opulatia"/>
    </sheetNames>
    <sheetDataSet>
      <sheetData sheetId="0">
        <row r="6">
          <cell r="D6">
            <v>1</v>
          </cell>
          <cell r="E6">
            <v>2</v>
          </cell>
          <cell r="F6">
            <v>3</v>
          </cell>
          <cell r="G6">
            <v>4</v>
          </cell>
          <cell r="H6">
            <v>5</v>
          </cell>
          <cell r="I6">
            <v>6</v>
          </cell>
          <cell r="J6">
            <v>7</v>
          </cell>
          <cell r="K6">
            <v>8</v>
          </cell>
          <cell r="L6">
            <v>9</v>
          </cell>
          <cell r="M6">
            <v>10</v>
          </cell>
          <cell r="N6">
            <v>11</v>
          </cell>
          <cell r="O6">
            <v>12</v>
          </cell>
          <cell r="P6">
            <v>13</v>
          </cell>
          <cell r="Q6">
            <v>14</v>
          </cell>
          <cell r="R6">
            <v>15</v>
          </cell>
          <cell r="S6">
            <v>16</v>
          </cell>
          <cell r="T6">
            <v>17</v>
          </cell>
          <cell r="U6">
            <v>18</v>
          </cell>
          <cell r="V6">
            <v>19</v>
          </cell>
          <cell r="W6">
            <v>20</v>
          </cell>
          <cell r="X6">
            <v>21</v>
          </cell>
          <cell r="Y6">
            <v>22</v>
          </cell>
          <cell r="Z6">
            <v>23</v>
          </cell>
          <cell r="AA6">
            <v>24</v>
          </cell>
          <cell r="AB6">
            <v>25</v>
          </cell>
          <cell r="AC6">
            <v>26</v>
          </cell>
          <cell r="AD6">
            <v>27</v>
          </cell>
          <cell r="AE6">
            <v>28</v>
          </cell>
          <cell r="AF6">
            <v>29</v>
          </cell>
          <cell r="AG6">
            <v>30</v>
          </cell>
          <cell r="AH6">
            <v>31</v>
          </cell>
          <cell r="AI6">
            <v>32</v>
          </cell>
          <cell r="AJ6">
            <v>33</v>
          </cell>
          <cell r="AK6">
            <v>34</v>
          </cell>
          <cell r="AL6">
            <v>35</v>
          </cell>
          <cell r="AM6">
            <v>36</v>
          </cell>
          <cell r="AN6">
            <v>37</v>
          </cell>
          <cell r="AO6">
            <v>38</v>
          </cell>
          <cell r="AP6">
            <v>39</v>
          </cell>
          <cell r="AQ6">
            <v>40</v>
          </cell>
          <cell r="AR6">
            <v>41</v>
          </cell>
          <cell r="AS6">
            <v>42</v>
          </cell>
          <cell r="AT6">
            <v>43</v>
          </cell>
          <cell r="AU6">
            <v>44</v>
          </cell>
          <cell r="AV6">
            <v>45</v>
          </cell>
          <cell r="AW6">
            <v>46</v>
          </cell>
          <cell r="AX6">
            <v>47</v>
          </cell>
          <cell r="AY6">
            <v>48</v>
          </cell>
          <cell r="AZ6">
            <v>49</v>
          </cell>
          <cell r="BA6">
            <v>50</v>
          </cell>
          <cell r="BB6">
            <v>51</v>
          </cell>
          <cell r="BC6">
            <v>52</v>
          </cell>
          <cell r="BD6">
            <v>53</v>
          </cell>
          <cell r="BE6">
            <v>54</v>
          </cell>
          <cell r="BF6">
            <v>55</v>
          </cell>
          <cell r="BG6">
            <v>56</v>
          </cell>
          <cell r="BH6">
            <v>57</v>
          </cell>
          <cell r="BI6">
            <v>58</v>
          </cell>
          <cell r="BJ6">
            <v>59</v>
          </cell>
          <cell r="BK6">
            <v>60</v>
          </cell>
          <cell r="BL6">
            <v>61</v>
          </cell>
          <cell r="BM6">
            <v>62</v>
          </cell>
          <cell r="BN6">
            <v>63</v>
          </cell>
          <cell r="BO6">
            <v>64</v>
          </cell>
          <cell r="BP6">
            <v>65</v>
          </cell>
          <cell r="BQ6">
            <v>66</v>
          </cell>
        </row>
        <row r="7">
          <cell r="D7">
            <v>832865</v>
          </cell>
          <cell r="E7">
            <v>756745</v>
          </cell>
          <cell r="F7">
            <v>76120</v>
          </cell>
          <cell r="G7">
            <v>829386</v>
          </cell>
          <cell r="H7">
            <v>753603</v>
          </cell>
          <cell r="I7">
            <v>75783</v>
          </cell>
          <cell r="J7">
            <v>704515</v>
          </cell>
          <cell r="K7">
            <v>644176</v>
          </cell>
          <cell r="L7">
            <v>60339</v>
          </cell>
          <cell r="M7">
            <v>700943</v>
          </cell>
          <cell r="N7">
            <v>640896</v>
          </cell>
          <cell r="O7">
            <v>60047</v>
          </cell>
          <cell r="P7">
            <v>128350</v>
          </cell>
          <cell r="Q7">
            <v>112569</v>
          </cell>
          <cell r="R7">
            <v>15781</v>
          </cell>
          <cell r="S7">
            <v>128443</v>
          </cell>
          <cell r="T7">
            <v>112707</v>
          </cell>
          <cell r="U7">
            <v>15736</v>
          </cell>
          <cell r="V7">
            <v>19524</v>
          </cell>
          <cell r="W7">
            <v>17445</v>
          </cell>
          <cell r="X7">
            <v>2079</v>
          </cell>
          <cell r="Y7">
            <v>10190</v>
          </cell>
          <cell r="Z7">
            <v>19489</v>
          </cell>
          <cell r="AA7">
            <v>17409</v>
          </cell>
          <cell r="AB7">
            <v>2080</v>
          </cell>
          <cell r="AC7">
            <v>10145</v>
          </cell>
          <cell r="AD7">
            <v>6339</v>
          </cell>
          <cell r="AE7">
            <v>5526</v>
          </cell>
          <cell r="AF7">
            <v>813</v>
          </cell>
          <cell r="AG7">
            <v>33760</v>
          </cell>
          <cell r="AH7">
            <v>29444</v>
          </cell>
          <cell r="AI7">
            <v>4316</v>
          </cell>
          <cell r="AJ7">
            <v>115304</v>
          </cell>
          <cell r="AK7">
            <v>100884</v>
          </cell>
          <cell r="AL7">
            <v>14420</v>
          </cell>
          <cell r="AM7">
            <v>115427</v>
          </cell>
          <cell r="AN7">
            <v>101080</v>
          </cell>
          <cell r="AO7">
            <v>14347</v>
          </cell>
          <cell r="AP7">
            <v>245662</v>
          </cell>
          <cell r="AQ7">
            <v>261739</v>
          </cell>
          <cell r="AR7">
            <v>375289</v>
          </cell>
          <cell r="AS7">
            <v>442565</v>
          </cell>
          <cell r="AT7">
            <v>386821</v>
          </cell>
          <cell r="AU7">
            <v>19015</v>
          </cell>
          <cell r="AV7">
            <v>660962</v>
          </cell>
          <cell r="AW7">
            <v>52292</v>
          </cell>
          <cell r="AX7">
            <v>9344</v>
          </cell>
          <cell r="AY7">
            <v>6339</v>
          </cell>
          <cell r="AZ7">
            <v>118198</v>
          </cell>
          <cell r="BA7">
            <v>256395</v>
          </cell>
          <cell r="BB7">
            <v>20386</v>
          </cell>
          <cell r="BC7">
            <v>75195</v>
          </cell>
          <cell r="BD7">
            <v>65854</v>
          </cell>
          <cell r="BE7">
            <v>9341</v>
          </cell>
          <cell r="BF7">
            <v>108957</v>
          </cell>
          <cell r="BG7">
            <v>97578</v>
          </cell>
          <cell r="BH7">
            <v>11379</v>
          </cell>
          <cell r="BI7">
            <v>213468</v>
          </cell>
          <cell r="BJ7">
            <v>195920</v>
          </cell>
          <cell r="BK7">
            <v>17548</v>
          </cell>
          <cell r="BL7">
            <v>90105</v>
          </cell>
          <cell r="BM7">
            <v>83644</v>
          </cell>
          <cell r="BN7">
            <v>6461</v>
          </cell>
          <cell r="BO7">
            <v>208817</v>
          </cell>
          <cell r="BP7">
            <v>193505</v>
          </cell>
          <cell r="BQ7">
            <v>15312</v>
          </cell>
        </row>
        <row r="8">
          <cell r="D8">
            <v>151791</v>
          </cell>
          <cell r="E8">
            <v>146850</v>
          </cell>
          <cell r="F8">
            <v>4941</v>
          </cell>
          <cell r="G8">
            <v>151649</v>
          </cell>
          <cell r="H8">
            <v>146715</v>
          </cell>
          <cell r="I8">
            <v>4934</v>
          </cell>
          <cell r="J8">
            <v>126765</v>
          </cell>
          <cell r="K8">
            <v>122837</v>
          </cell>
          <cell r="L8">
            <v>3928</v>
          </cell>
          <cell r="M8">
            <v>126568</v>
          </cell>
          <cell r="N8">
            <v>122649</v>
          </cell>
          <cell r="O8">
            <v>3919</v>
          </cell>
          <cell r="P8">
            <v>25026</v>
          </cell>
          <cell r="Q8">
            <v>24013</v>
          </cell>
          <cell r="R8">
            <v>1013</v>
          </cell>
          <cell r="S8">
            <v>25081</v>
          </cell>
          <cell r="T8">
            <v>24066</v>
          </cell>
          <cell r="U8">
            <v>1015</v>
          </cell>
          <cell r="V8">
            <v>3764</v>
          </cell>
          <cell r="W8">
            <v>3618</v>
          </cell>
          <cell r="X8">
            <v>146</v>
          </cell>
          <cell r="Y8">
            <v>1946</v>
          </cell>
          <cell r="Z8">
            <v>3780</v>
          </cell>
          <cell r="AA8">
            <v>3638</v>
          </cell>
          <cell r="AB8">
            <v>142</v>
          </cell>
          <cell r="AC8">
            <v>1936</v>
          </cell>
          <cell r="AD8">
            <v>1207</v>
          </cell>
          <cell r="AE8">
            <v>1164</v>
          </cell>
          <cell r="AF8">
            <v>43</v>
          </cell>
          <cell r="AG8">
            <v>6839</v>
          </cell>
          <cell r="AH8">
            <v>6528</v>
          </cell>
          <cell r="AI8">
            <v>311</v>
          </cell>
          <cell r="AJ8">
            <v>22499</v>
          </cell>
          <cell r="AK8">
            <v>21578</v>
          </cell>
          <cell r="AL8">
            <v>921</v>
          </cell>
          <cell r="AM8">
            <v>22523</v>
          </cell>
          <cell r="AN8">
            <v>21600</v>
          </cell>
          <cell r="AO8">
            <v>923</v>
          </cell>
          <cell r="AP8">
            <v>42120</v>
          </cell>
          <cell r="AQ8">
            <v>48807</v>
          </cell>
          <cell r="AR8">
            <v>72158</v>
          </cell>
          <cell r="AS8">
            <v>82041</v>
          </cell>
          <cell r="AT8">
            <v>69608</v>
          </cell>
          <cell r="AU8">
            <v>3780</v>
          </cell>
          <cell r="AV8">
            <v>94061</v>
          </cell>
          <cell r="AW8">
            <v>10277</v>
          </cell>
          <cell r="AX8">
            <v>1844</v>
          </cell>
          <cell r="AY8">
            <v>1308</v>
          </cell>
          <cell r="AZ8">
            <v>20347</v>
          </cell>
          <cell r="BA8">
            <v>48265</v>
          </cell>
          <cell r="BB8">
            <v>1270</v>
          </cell>
          <cell r="BC8">
            <v>14462</v>
          </cell>
          <cell r="BD8">
            <v>13901</v>
          </cell>
          <cell r="BE8">
            <v>561</v>
          </cell>
          <cell r="BF8">
            <v>21084</v>
          </cell>
          <cell r="BG8">
            <v>20368</v>
          </cell>
          <cell r="BH8">
            <v>716</v>
          </cell>
          <cell r="BI8">
            <v>35208</v>
          </cell>
          <cell r="BJ8">
            <v>34073</v>
          </cell>
          <cell r="BK8">
            <v>1135</v>
          </cell>
          <cell r="BL8">
            <v>18877</v>
          </cell>
          <cell r="BM8">
            <v>18345</v>
          </cell>
          <cell r="BN8">
            <v>532</v>
          </cell>
          <cell r="BO8">
            <v>31360</v>
          </cell>
          <cell r="BP8">
            <v>30485</v>
          </cell>
          <cell r="BQ8">
            <v>875</v>
          </cell>
        </row>
        <row r="9">
          <cell r="D9">
            <v>984656</v>
          </cell>
          <cell r="E9">
            <v>903595</v>
          </cell>
          <cell r="F9">
            <v>81061</v>
          </cell>
          <cell r="G9">
            <v>981035</v>
          </cell>
          <cell r="H9">
            <v>900318</v>
          </cell>
          <cell r="I9">
            <v>80717</v>
          </cell>
          <cell r="J9">
            <v>831280</v>
          </cell>
          <cell r="K9">
            <v>767013</v>
          </cell>
          <cell r="L9">
            <v>64267</v>
          </cell>
          <cell r="M9">
            <v>827511</v>
          </cell>
          <cell r="N9">
            <v>763545</v>
          </cell>
          <cell r="O9">
            <v>63966</v>
          </cell>
          <cell r="P9">
            <v>153376</v>
          </cell>
          <cell r="Q9">
            <v>136582</v>
          </cell>
          <cell r="R9">
            <v>16794</v>
          </cell>
          <cell r="S9">
            <v>153524</v>
          </cell>
          <cell r="T9">
            <v>136773</v>
          </cell>
          <cell r="U9">
            <v>16751</v>
          </cell>
          <cell r="V9">
            <v>23288</v>
          </cell>
          <cell r="W9">
            <v>21063</v>
          </cell>
          <cell r="X9">
            <v>2225</v>
          </cell>
          <cell r="Y9">
            <v>12136</v>
          </cell>
          <cell r="Z9">
            <v>23269</v>
          </cell>
          <cell r="AA9">
            <v>21047</v>
          </cell>
          <cell r="AB9">
            <v>2222</v>
          </cell>
          <cell r="AC9">
            <v>12081</v>
          </cell>
          <cell r="AD9">
            <v>7546</v>
          </cell>
          <cell r="AE9">
            <v>6690</v>
          </cell>
          <cell r="AF9">
            <v>856</v>
          </cell>
          <cell r="AG9">
            <v>40599</v>
          </cell>
          <cell r="AH9">
            <v>35972</v>
          </cell>
          <cell r="AI9">
            <v>4627</v>
          </cell>
          <cell r="AJ9">
            <v>137803</v>
          </cell>
          <cell r="AK9">
            <v>122462</v>
          </cell>
          <cell r="AL9">
            <v>15341</v>
          </cell>
          <cell r="AM9">
            <v>137950</v>
          </cell>
          <cell r="AN9">
            <v>122680</v>
          </cell>
          <cell r="AO9">
            <v>15270</v>
          </cell>
          <cell r="AP9">
            <v>287782</v>
          </cell>
          <cell r="AQ9">
            <v>310546</v>
          </cell>
          <cell r="AR9">
            <v>447447</v>
          </cell>
          <cell r="AS9">
            <v>524606</v>
          </cell>
          <cell r="AT9">
            <v>456429</v>
          </cell>
          <cell r="AU9">
            <v>22795</v>
          </cell>
          <cell r="AV9">
            <v>755023</v>
          </cell>
          <cell r="AW9">
            <v>62569</v>
          </cell>
          <cell r="AX9">
            <v>11188</v>
          </cell>
          <cell r="AY9">
            <v>7647</v>
          </cell>
          <cell r="AZ9">
            <v>138545</v>
          </cell>
          <cell r="BA9">
            <v>304660</v>
          </cell>
          <cell r="BB9">
            <v>21656</v>
          </cell>
          <cell r="BC9">
            <v>89657</v>
          </cell>
          <cell r="BD9">
            <v>79755</v>
          </cell>
          <cell r="BE9">
            <v>9902</v>
          </cell>
          <cell r="BF9">
            <v>130041</v>
          </cell>
          <cell r="BG9">
            <v>117946</v>
          </cell>
          <cell r="BH9">
            <v>12095</v>
          </cell>
          <cell r="BI9">
            <v>248676</v>
          </cell>
          <cell r="BJ9">
            <v>229993</v>
          </cell>
          <cell r="BK9">
            <v>18683</v>
          </cell>
          <cell r="BL9">
            <v>108982</v>
          </cell>
          <cell r="BM9">
            <v>101989</v>
          </cell>
          <cell r="BN9">
            <v>6993</v>
          </cell>
          <cell r="BO9">
            <v>240177</v>
          </cell>
          <cell r="BP9">
            <v>223990</v>
          </cell>
          <cell r="BQ9">
            <v>16187</v>
          </cell>
        </row>
        <row r="10">
          <cell r="D10">
            <v>82998</v>
          </cell>
          <cell r="E10">
            <v>8783</v>
          </cell>
          <cell r="F10">
            <v>74215</v>
          </cell>
          <cell r="G10">
            <v>83122</v>
          </cell>
          <cell r="H10">
            <v>8796</v>
          </cell>
          <cell r="I10">
            <v>74326</v>
          </cell>
          <cell r="J10">
            <v>66582</v>
          </cell>
          <cell r="K10">
            <v>7239</v>
          </cell>
          <cell r="L10">
            <v>59343</v>
          </cell>
          <cell r="M10">
            <v>66619</v>
          </cell>
          <cell r="N10">
            <v>7242</v>
          </cell>
          <cell r="O10">
            <v>59377</v>
          </cell>
          <cell r="P10">
            <v>16416</v>
          </cell>
          <cell r="Q10">
            <v>1544</v>
          </cell>
          <cell r="R10">
            <v>14872</v>
          </cell>
          <cell r="S10">
            <v>16503</v>
          </cell>
          <cell r="T10">
            <v>1554</v>
          </cell>
          <cell r="U10">
            <v>14949</v>
          </cell>
          <cell r="V10">
            <v>2749</v>
          </cell>
          <cell r="W10">
            <v>236</v>
          </cell>
          <cell r="X10">
            <v>2513</v>
          </cell>
          <cell r="Y10">
            <v>1342</v>
          </cell>
          <cell r="Z10">
            <v>2754</v>
          </cell>
          <cell r="AA10">
            <v>236</v>
          </cell>
          <cell r="AB10">
            <v>2518</v>
          </cell>
          <cell r="AC10">
            <v>1358</v>
          </cell>
          <cell r="AD10">
            <v>758</v>
          </cell>
          <cell r="AE10">
            <v>63</v>
          </cell>
          <cell r="AF10">
            <v>695</v>
          </cell>
          <cell r="AG10">
            <v>4437</v>
          </cell>
          <cell r="AH10">
            <v>425</v>
          </cell>
          <cell r="AI10">
            <v>4012</v>
          </cell>
          <cell r="AJ10">
            <v>14583</v>
          </cell>
          <cell r="AK10">
            <v>1390</v>
          </cell>
          <cell r="AL10">
            <v>13193</v>
          </cell>
          <cell r="AM10">
            <v>14656</v>
          </cell>
          <cell r="AN10">
            <v>1397</v>
          </cell>
          <cell r="AO10">
            <v>13259</v>
          </cell>
          <cell r="AP10">
            <v>20930</v>
          </cell>
          <cell r="AQ10">
            <v>23563</v>
          </cell>
          <cell r="AR10">
            <v>37302</v>
          </cell>
          <cell r="AS10">
            <v>42509</v>
          </cell>
          <cell r="AT10">
            <v>40613</v>
          </cell>
          <cell r="AU10">
            <v>2775</v>
          </cell>
          <cell r="AV10">
            <v>58076</v>
          </cell>
          <cell r="AW10">
            <v>6743</v>
          </cell>
          <cell r="AX10">
            <v>1396</v>
          </cell>
          <cell r="AY10">
            <v>931</v>
          </cell>
          <cell r="AZ10">
            <v>9978</v>
          </cell>
          <cell r="BA10">
            <v>23462</v>
          </cell>
          <cell r="BB10">
            <v>18736</v>
          </cell>
          <cell r="BC10">
            <v>9313</v>
          </cell>
          <cell r="BD10">
            <v>893</v>
          </cell>
          <cell r="BE10">
            <v>8420</v>
          </cell>
          <cell r="BF10">
            <v>13379</v>
          </cell>
          <cell r="BG10">
            <v>1302</v>
          </cell>
          <cell r="BH10">
            <v>12077</v>
          </cell>
          <cell r="BI10">
            <v>17689</v>
          </cell>
          <cell r="BJ10">
            <v>1808</v>
          </cell>
          <cell r="BK10">
            <v>15881</v>
          </cell>
          <cell r="BL10">
            <v>8976</v>
          </cell>
          <cell r="BM10">
            <v>1364</v>
          </cell>
          <cell r="BN10">
            <v>7612</v>
          </cell>
          <cell r="BO10">
            <v>14235</v>
          </cell>
          <cell r="BP10">
            <v>1380</v>
          </cell>
          <cell r="BQ10">
            <v>12855</v>
          </cell>
        </row>
        <row r="11">
          <cell r="D11">
            <v>27997</v>
          </cell>
          <cell r="E11">
            <v>12412</v>
          </cell>
          <cell r="F11">
            <v>15585</v>
          </cell>
          <cell r="G11">
            <v>28041</v>
          </cell>
          <cell r="H11">
            <v>12419</v>
          </cell>
          <cell r="I11">
            <v>15622</v>
          </cell>
          <cell r="J11">
            <v>23054</v>
          </cell>
          <cell r="K11">
            <v>10358</v>
          </cell>
          <cell r="L11">
            <v>12696</v>
          </cell>
          <cell r="M11">
            <v>23057</v>
          </cell>
          <cell r="N11">
            <v>10344</v>
          </cell>
          <cell r="O11">
            <v>12713</v>
          </cell>
          <cell r="P11">
            <v>4943</v>
          </cell>
          <cell r="Q11">
            <v>2054</v>
          </cell>
          <cell r="R11">
            <v>2889</v>
          </cell>
          <cell r="S11">
            <v>4984</v>
          </cell>
          <cell r="T11">
            <v>2075</v>
          </cell>
          <cell r="U11">
            <v>2909</v>
          </cell>
          <cell r="V11">
            <v>970</v>
          </cell>
          <cell r="W11">
            <v>407</v>
          </cell>
          <cell r="X11">
            <v>563</v>
          </cell>
          <cell r="Y11">
            <v>529</v>
          </cell>
          <cell r="Z11">
            <v>970</v>
          </cell>
          <cell r="AA11">
            <v>404</v>
          </cell>
          <cell r="AB11">
            <v>566</v>
          </cell>
          <cell r="AC11">
            <v>517</v>
          </cell>
          <cell r="AD11">
            <v>235</v>
          </cell>
          <cell r="AE11">
            <v>89</v>
          </cell>
          <cell r="AF11">
            <v>146</v>
          </cell>
          <cell r="AG11">
            <v>1222</v>
          </cell>
          <cell r="AH11">
            <v>462</v>
          </cell>
          <cell r="AI11">
            <v>760</v>
          </cell>
          <cell r="AJ11">
            <v>4293</v>
          </cell>
          <cell r="AK11">
            <v>1784</v>
          </cell>
          <cell r="AL11">
            <v>2509</v>
          </cell>
          <cell r="AM11">
            <v>4324</v>
          </cell>
          <cell r="AN11">
            <v>1805</v>
          </cell>
          <cell r="AO11">
            <v>2519</v>
          </cell>
          <cell r="AP11">
            <v>7222</v>
          </cell>
          <cell r="AQ11">
            <v>8206</v>
          </cell>
          <cell r="AR11">
            <v>12781</v>
          </cell>
          <cell r="AS11">
            <v>14480</v>
          </cell>
          <cell r="AT11">
            <v>13561</v>
          </cell>
          <cell r="AU11">
            <v>934</v>
          </cell>
          <cell r="AV11">
            <v>16294</v>
          </cell>
          <cell r="AW11">
            <v>1954</v>
          </cell>
          <cell r="AX11">
            <v>453</v>
          </cell>
          <cell r="AY11">
            <v>342</v>
          </cell>
          <cell r="AZ11">
            <v>3575</v>
          </cell>
          <cell r="BA11">
            <v>8157</v>
          </cell>
          <cell r="BB11">
            <v>4252</v>
          </cell>
          <cell r="BC11">
            <v>2792</v>
          </cell>
          <cell r="BD11">
            <v>1209</v>
          </cell>
          <cell r="BE11">
            <v>1583</v>
          </cell>
          <cell r="BF11">
            <v>4977</v>
          </cell>
          <cell r="BG11">
            <v>1922</v>
          </cell>
          <cell r="BH11">
            <v>3055</v>
          </cell>
          <cell r="BI11">
            <v>5852</v>
          </cell>
          <cell r="BJ11">
            <v>2503</v>
          </cell>
          <cell r="BK11">
            <v>3349</v>
          </cell>
          <cell r="BL11">
            <v>2973</v>
          </cell>
          <cell r="BM11">
            <v>1580</v>
          </cell>
          <cell r="BN11">
            <v>1393</v>
          </cell>
          <cell r="BO11">
            <v>4686</v>
          </cell>
          <cell r="BP11">
            <v>1989</v>
          </cell>
          <cell r="BQ11">
            <v>2697</v>
          </cell>
        </row>
        <row r="12">
          <cell r="D12">
            <v>71447</v>
          </cell>
          <cell r="E12">
            <v>15093</v>
          </cell>
          <cell r="F12">
            <v>56354</v>
          </cell>
          <cell r="G12">
            <v>71687</v>
          </cell>
          <cell r="H12">
            <v>15115</v>
          </cell>
          <cell r="I12">
            <v>56572</v>
          </cell>
          <cell r="J12">
            <v>58612</v>
          </cell>
          <cell r="K12">
            <v>12650</v>
          </cell>
          <cell r="L12">
            <v>45962</v>
          </cell>
          <cell r="M12">
            <v>58735</v>
          </cell>
          <cell r="N12">
            <v>12646</v>
          </cell>
          <cell r="O12">
            <v>46089</v>
          </cell>
          <cell r="P12">
            <v>12835</v>
          </cell>
          <cell r="Q12">
            <v>2443</v>
          </cell>
          <cell r="R12">
            <v>10392</v>
          </cell>
          <cell r="S12">
            <v>12952</v>
          </cell>
          <cell r="T12">
            <v>2469</v>
          </cell>
          <cell r="U12">
            <v>10483</v>
          </cell>
          <cell r="V12">
            <v>2251</v>
          </cell>
          <cell r="W12">
            <v>438</v>
          </cell>
          <cell r="X12">
            <v>1813</v>
          </cell>
          <cell r="Y12">
            <v>1180</v>
          </cell>
          <cell r="Z12">
            <v>2289</v>
          </cell>
          <cell r="AA12">
            <v>436</v>
          </cell>
          <cell r="AB12">
            <v>1853</v>
          </cell>
          <cell r="AC12">
            <v>1196</v>
          </cell>
          <cell r="AD12">
            <v>585</v>
          </cell>
          <cell r="AE12">
            <v>92</v>
          </cell>
          <cell r="AF12">
            <v>493</v>
          </cell>
          <cell r="AG12">
            <v>3306</v>
          </cell>
          <cell r="AH12">
            <v>633</v>
          </cell>
          <cell r="AI12">
            <v>2673</v>
          </cell>
          <cell r="AJ12">
            <v>11315</v>
          </cell>
          <cell r="AK12">
            <v>2151</v>
          </cell>
          <cell r="AL12">
            <v>9164</v>
          </cell>
          <cell r="AM12">
            <v>11395</v>
          </cell>
          <cell r="AN12">
            <v>2174</v>
          </cell>
          <cell r="AO12">
            <v>9221</v>
          </cell>
          <cell r="AP12">
            <v>16973</v>
          </cell>
          <cell r="AQ12">
            <v>22407</v>
          </cell>
          <cell r="AR12">
            <v>35911</v>
          </cell>
          <cell r="AS12">
            <v>37330</v>
          </cell>
          <cell r="AT12">
            <v>34357</v>
          </cell>
          <cell r="AU12">
            <v>2255</v>
          </cell>
          <cell r="AV12">
            <v>42158</v>
          </cell>
          <cell r="AW12">
            <v>5238</v>
          </cell>
          <cell r="AX12">
            <v>1093</v>
          </cell>
          <cell r="AY12">
            <v>808</v>
          </cell>
          <cell r="AZ12">
            <v>7742</v>
          </cell>
          <cell r="BA12">
            <v>22448</v>
          </cell>
          <cell r="BB12">
            <v>13445</v>
          </cell>
          <cell r="BC12">
            <v>7357</v>
          </cell>
          <cell r="BD12">
            <v>1401</v>
          </cell>
          <cell r="BE12">
            <v>5956</v>
          </cell>
          <cell r="BF12">
            <v>10828</v>
          </cell>
          <cell r="BG12">
            <v>2029</v>
          </cell>
          <cell r="BH12">
            <v>8799</v>
          </cell>
          <cell r="BI12">
            <v>14653</v>
          </cell>
          <cell r="BJ12">
            <v>3128</v>
          </cell>
          <cell r="BK12">
            <v>11525</v>
          </cell>
          <cell r="BL12">
            <v>11687</v>
          </cell>
          <cell r="BM12">
            <v>2334</v>
          </cell>
          <cell r="BN12">
            <v>9353</v>
          </cell>
          <cell r="BO12">
            <v>10369</v>
          </cell>
          <cell r="BP12">
            <v>2539</v>
          </cell>
          <cell r="BQ12">
            <v>7830</v>
          </cell>
        </row>
        <row r="13">
          <cell r="D13">
            <v>124091</v>
          </cell>
          <cell r="E13">
            <v>39431</v>
          </cell>
          <cell r="F13">
            <v>84660</v>
          </cell>
          <cell r="G13">
            <v>124235</v>
          </cell>
          <cell r="H13">
            <v>39468</v>
          </cell>
          <cell r="I13">
            <v>84767</v>
          </cell>
          <cell r="J13">
            <v>99926</v>
          </cell>
          <cell r="K13">
            <v>33224</v>
          </cell>
          <cell r="L13">
            <v>66702</v>
          </cell>
          <cell r="M13">
            <v>99872</v>
          </cell>
          <cell r="N13">
            <v>33203</v>
          </cell>
          <cell r="O13">
            <v>66669</v>
          </cell>
          <cell r="P13">
            <v>24165</v>
          </cell>
          <cell r="Q13">
            <v>6207</v>
          </cell>
          <cell r="R13">
            <v>17958</v>
          </cell>
          <cell r="S13">
            <v>24363</v>
          </cell>
          <cell r="T13">
            <v>6265</v>
          </cell>
          <cell r="U13">
            <v>18098</v>
          </cell>
          <cell r="V13">
            <v>4299</v>
          </cell>
          <cell r="W13">
            <v>1151</v>
          </cell>
          <cell r="X13">
            <v>3148</v>
          </cell>
          <cell r="Y13">
            <v>2162</v>
          </cell>
          <cell r="Z13">
            <v>4319</v>
          </cell>
          <cell r="AA13">
            <v>1151</v>
          </cell>
          <cell r="AB13">
            <v>3168</v>
          </cell>
          <cell r="AC13">
            <v>2160</v>
          </cell>
          <cell r="AD13">
            <v>1094</v>
          </cell>
          <cell r="AE13">
            <v>258</v>
          </cell>
          <cell r="AF13">
            <v>836</v>
          </cell>
          <cell r="AG13">
            <v>6457</v>
          </cell>
          <cell r="AH13">
            <v>1597</v>
          </cell>
          <cell r="AI13">
            <v>4860</v>
          </cell>
          <cell r="AJ13">
            <v>21299</v>
          </cell>
          <cell r="AK13">
            <v>5435</v>
          </cell>
          <cell r="AL13">
            <v>15864</v>
          </cell>
          <cell r="AM13">
            <v>21480</v>
          </cell>
          <cell r="AN13">
            <v>5503</v>
          </cell>
          <cell r="AO13">
            <v>15977</v>
          </cell>
          <cell r="AP13">
            <v>33331</v>
          </cell>
          <cell r="AQ13">
            <v>34584</v>
          </cell>
          <cell r="AR13">
            <v>53526</v>
          </cell>
          <cell r="AS13">
            <v>64243</v>
          </cell>
          <cell r="AT13">
            <v>59992</v>
          </cell>
          <cell r="AU13">
            <v>4332</v>
          </cell>
          <cell r="AV13">
            <v>74173</v>
          </cell>
          <cell r="AW13">
            <v>9713</v>
          </cell>
          <cell r="AX13">
            <v>2159</v>
          </cell>
          <cell r="AY13">
            <v>1492</v>
          </cell>
          <cell r="AZ13">
            <v>16583</v>
          </cell>
          <cell r="BA13">
            <v>34296</v>
          </cell>
          <cell r="BB13">
            <v>22129</v>
          </cell>
          <cell r="BC13">
            <v>13588</v>
          </cell>
          <cell r="BD13">
            <v>3517</v>
          </cell>
          <cell r="BE13">
            <v>10071</v>
          </cell>
          <cell r="BF13">
            <v>20691</v>
          </cell>
          <cell r="BG13">
            <v>5829</v>
          </cell>
          <cell r="BH13">
            <v>14862</v>
          </cell>
          <cell r="BI13">
            <v>26365</v>
          </cell>
          <cell r="BJ13">
            <v>8760</v>
          </cell>
          <cell r="BK13">
            <v>17605</v>
          </cell>
          <cell r="BL13">
            <v>13332</v>
          </cell>
          <cell r="BM13">
            <v>4552</v>
          </cell>
          <cell r="BN13">
            <v>8780</v>
          </cell>
          <cell r="BO13">
            <v>22975</v>
          </cell>
          <cell r="BP13">
            <v>8645</v>
          </cell>
          <cell r="BQ13">
            <v>14330</v>
          </cell>
        </row>
        <row r="14">
          <cell r="D14">
            <v>61317</v>
          </cell>
          <cell r="E14">
            <v>5746</v>
          </cell>
          <cell r="F14">
            <v>55571</v>
          </cell>
          <cell r="G14">
            <v>61443</v>
          </cell>
          <cell r="H14">
            <v>5751</v>
          </cell>
          <cell r="I14">
            <v>55692</v>
          </cell>
          <cell r="J14">
            <v>47977</v>
          </cell>
          <cell r="K14">
            <v>4947</v>
          </cell>
          <cell r="L14">
            <v>43030</v>
          </cell>
          <cell r="M14">
            <v>47960</v>
          </cell>
          <cell r="N14">
            <v>4937</v>
          </cell>
          <cell r="O14">
            <v>43023</v>
          </cell>
          <cell r="P14">
            <v>13340</v>
          </cell>
          <cell r="Q14">
            <v>799</v>
          </cell>
          <cell r="R14">
            <v>12541</v>
          </cell>
          <cell r="S14">
            <v>13483</v>
          </cell>
          <cell r="T14">
            <v>814</v>
          </cell>
          <cell r="U14">
            <v>12669</v>
          </cell>
          <cell r="V14">
            <v>2324</v>
          </cell>
          <cell r="W14">
            <v>159</v>
          </cell>
          <cell r="X14">
            <v>2165</v>
          </cell>
          <cell r="Y14">
            <v>1203</v>
          </cell>
          <cell r="Z14">
            <v>2380</v>
          </cell>
          <cell r="AA14">
            <v>163</v>
          </cell>
          <cell r="AB14">
            <v>2217</v>
          </cell>
          <cell r="AC14">
            <v>1235</v>
          </cell>
          <cell r="AD14">
            <v>573</v>
          </cell>
          <cell r="AE14">
            <v>24</v>
          </cell>
          <cell r="AF14">
            <v>549</v>
          </cell>
          <cell r="AG14">
            <v>3540</v>
          </cell>
          <cell r="AH14">
            <v>198</v>
          </cell>
          <cell r="AI14">
            <v>3342</v>
          </cell>
          <cell r="AJ14">
            <v>11758</v>
          </cell>
          <cell r="AK14">
            <v>686</v>
          </cell>
          <cell r="AL14">
            <v>11072</v>
          </cell>
          <cell r="AM14">
            <v>11862</v>
          </cell>
          <cell r="AN14">
            <v>704</v>
          </cell>
          <cell r="AO14">
            <v>11158</v>
          </cell>
          <cell r="AP14">
            <v>15703</v>
          </cell>
          <cell r="AQ14">
            <v>15389</v>
          </cell>
          <cell r="AR14">
            <v>24806</v>
          </cell>
          <cell r="AS14">
            <v>30775</v>
          </cell>
          <cell r="AT14">
            <v>30668</v>
          </cell>
          <cell r="AU14">
            <v>2353</v>
          </cell>
          <cell r="AV14">
            <v>31880</v>
          </cell>
          <cell r="AW14">
            <v>5413</v>
          </cell>
          <cell r="AX14">
            <v>1145</v>
          </cell>
          <cell r="AY14">
            <v>856</v>
          </cell>
          <cell r="AZ14">
            <v>8032</v>
          </cell>
          <cell r="BA14">
            <v>15329</v>
          </cell>
          <cell r="BB14">
            <v>14190</v>
          </cell>
          <cell r="BC14">
            <v>7562</v>
          </cell>
          <cell r="BD14">
            <v>452</v>
          </cell>
          <cell r="BE14">
            <v>7110</v>
          </cell>
          <cell r="BF14">
            <v>11364</v>
          </cell>
          <cell r="BG14">
            <v>892</v>
          </cell>
          <cell r="BH14">
            <v>10472</v>
          </cell>
          <cell r="BI14">
            <v>11786</v>
          </cell>
          <cell r="BJ14">
            <v>1254</v>
          </cell>
          <cell r="BK14">
            <v>10532</v>
          </cell>
          <cell r="BL14">
            <v>5906</v>
          </cell>
          <cell r="BM14">
            <v>495</v>
          </cell>
          <cell r="BN14">
            <v>5411</v>
          </cell>
          <cell r="BO14">
            <v>10110</v>
          </cell>
          <cell r="BP14">
            <v>1110</v>
          </cell>
          <cell r="BQ14">
            <v>9000</v>
          </cell>
        </row>
        <row r="15">
          <cell r="D15">
            <v>76551</v>
          </cell>
          <cell r="E15">
            <v>16065</v>
          </cell>
          <cell r="F15">
            <v>60486</v>
          </cell>
          <cell r="G15">
            <v>76797</v>
          </cell>
          <cell r="H15">
            <v>16106</v>
          </cell>
          <cell r="I15">
            <v>60691</v>
          </cell>
          <cell r="J15">
            <v>61171</v>
          </cell>
          <cell r="K15">
            <v>13468</v>
          </cell>
          <cell r="L15">
            <v>47703</v>
          </cell>
          <cell r="M15">
            <v>61361</v>
          </cell>
          <cell r="N15">
            <v>13486</v>
          </cell>
          <cell r="O15">
            <v>47875</v>
          </cell>
          <cell r="P15">
            <v>15380</v>
          </cell>
          <cell r="Q15">
            <v>2597</v>
          </cell>
          <cell r="R15">
            <v>12783</v>
          </cell>
          <cell r="S15">
            <v>15436</v>
          </cell>
          <cell r="T15">
            <v>2620</v>
          </cell>
          <cell r="U15">
            <v>12816</v>
          </cell>
          <cell r="V15">
            <v>2513</v>
          </cell>
          <cell r="W15">
            <v>469</v>
          </cell>
          <cell r="X15">
            <v>2044</v>
          </cell>
          <cell r="Y15">
            <v>1309</v>
          </cell>
          <cell r="Z15">
            <v>2543</v>
          </cell>
          <cell r="AA15">
            <v>472</v>
          </cell>
          <cell r="AB15">
            <v>2071</v>
          </cell>
          <cell r="AC15">
            <v>1321</v>
          </cell>
          <cell r="AD15">
            <v>759</v>
          </cell>
          <cell r="AE15">
            <v>113</v>
          </cell>
          <cell r="AF15">
            <v>646</v>
          </cell>
          <cell r="AG15">
            <v>4279</v>
          </cell>
          <cell r="AH15">
            <v>751</v>
          </cell>
          <cell r="AI15">
            <v>3528</v>
          </cell>
          <cell r="AJ15">
            <v>13669</v>
          </cell>
          <cell r="AK15">
            <v>2282</v>
          </cell>
          <cell r="AL15">
            <v>11387</v>
          </cell>
          <cell r="AM15">
            <v>13714</v>
          </cell>
          <cell r="AN15">
            <v>2301</v>
          </cell>
          <cell r="AO15">
            <v>11413</v>
          </cell>
          <cell r="AP15">
            <v>19176</v>
          </cell>
          <cell r="AQ15">
            <v>21207</v>
          </cell>
          <cell r="AR15">
            <v>34085</v>
          </cell>
          <cell r="AS15">
            <v>39010</v>
          </cell>
          <cell r="AT15">
            <v>37787</v>
          </cell>
          <cell r="AU15">
            <v>2470</v>
          </cell>
          <cell r="AV15">
            <v>41897</v>
          </cell>
          <cell r="AW15">
            <v>6166</v>
          </cell>
          <cell r="AX15">
            <v>1222</v>
          </cell>
          <cell r="AY15">
            <v>884</v>
          </cell>
          <cell r="AZ15">
            <v>9543</v>
          </cell>
          <cell r="BA15">
            <v>21195</v>
          </cell>
          <cell r="BB15">
            <v>14970</v>
          </cell>
          <cell r="BC15">
            <v>8615</v>
          </cell>
          <cell r="BD15">
            <v>1397</v>
          </cell>
          <cell r="BE15">
            <v>7218</v>
          </cell>
          <cell r="BF15">
            <v>13592</v>
          </cell>
          <cell r="BG15">
            <v>2926</v>
          </cell>
          <cell r="BH15">
            <v>10666</v>
          </cell>
          <cell r="BI15">
            <v>15244</v>
          </cell>
          <cell r="BJ15">
            <v>3179</v>
          </cell>
          <cell r="BK15">
            <v>12065</v>
          </cell>
          <cell r="BL15">
            <v>9310</v>
          </cell>
          <cell r="BM15">
            <v>1873</v>
          </cell>
          <cell r="BN15">
            <v>7437</v>
          </cell>
          <cell r="BO15">
            <v>11957</v>
          </cell>
          <cell r="BP15">
            <v>2845</v>
          </cell>
          <cell r="BQ15">
            <v>9112</v>
          </cell>
        </row>
        <row r="16">
          <cell r="D16">
            <v>89356</v>
          </cell>
          <cell r="E16">
            <v>24500</v>
          </cell>
          <cell r="F16">
            <v>64856</v>
          </cell>
          <cell r="G16">
            <v>89597</v>
          </cell>
          <cell r="H16">
            <v>24521</v>
          </cell>
          <cell r="I16">
            <v>65076</v>
          </cell>
          <cell r="J16">
            <v>71106</v>
          </cell>
          <cell r="K16">
            <v>20086</v>
          </cell>
          <cell r="L16">
            <v>51020</v>
          </cell>
          <cell r="M16">
            <v>71178</v>
          </cell>
          <cell r="N16">
            <v>20063</v>
          </cell>
          <cell r="O16">
            <v>51115</v>
          </cell>
          <cell r="P16">
            <v>18250</v>
          </cell>
          <cell r="Q16">
            <v>4414</v>
          </cell>
          <cell r="R16">
            <v>13836</v>
          </cell>
          <cell r="S16">
            <v>18419</v>
          </cell>
          <cell r="T16">
            <v>4458</v>
          </cell>
          <cell r="U16">
            <v>13961</v>
          </cell>
          <cell r="V16">
            <v>3206</v>
          </cell>
          <cell r="W16">
            <v>712</v>
          </cell>
          <cell r="X16">
            <v>2494</v>
          </cell>
          <cell r="Y16">
            <v>1680</v>
          </cell>
          <cell r="Z16">
            <v>3246</v>
          </cell>
          <cell r="AA16">
            <v>748</v>
          </cell>
          <cell r="AB16">
            <v>2498</v>
          </cell>
          <cell r="AC16">
            <v>1707</v>
          </cell>
          <cell r="AD16">
            <v>824</v>
          </cell>
          <cell r="AE16">
            <v>224</v>
          </cell>
          <cell r="AF16">
            <v>600</v>
          </cell>
          <cell r="AG16">
            <v>4688</v>
          </cell>
          <cell r="AH16">
            <v>1224</v>
          </cell>
          <cell r="AI16">
            <v>3464</v>
          </cell>
          <cell r="AJ16">
            <v>16117</v>
          </cell>
          <cell r="AK16">
            <v>3934</v>
          </cell>
          <cell r="AL16">
            <v>12183</v>
          </cell>
          <cell r="AM16">
            <v>16231</v>
          </cell>
          <cell r="AN16">
            <v>3940</v>
          </cell>
          <cell r="AO16">
            <v>12291</v>
          </cell>
          <cell r="AP16">
            <v>22120</v>
          </cell>
          <cell r="AQ16">
            <v>24812</v>
          </cell>
          <cell r="AR16">
            <v>39608</v>
          </cell>
          <cell r="AS16">
            <v>45404</v>
          </cell>
          <cell r="AT16">
            <v>44193</v>
          </cell>
          <cell r="AU16">
            <v>3112</v>
          </cell>
          <cell r="AV16">
            <v>48679</v>
          </cell>
          <cell r="AW16">
            <v>7317</v>
          </cell>
          <cell r="AX16">
            <v>1539</v>
          </cell>
          <cell r="AY16">
            <v>1043</v>
          </cell>
          <cell r="AZ16">
            <v>10740</v>
          </cell>
          <cell r="BA16">
            <v>24766</v>
          </cell>
          <cell r="BB16">
            <v>15990</v>
          </cell>
          <cell r="BC16">
            <v>10485</v>
          </cell>
          <cell r="BD16">
            <v>2485</v>
          </cell>
          <cell r="BE16">
            <v>8000</v>
          </cell>
          <cell r="BF16">
            <v>15472</v>
          </cell>
          <cell r="BG16">
            <v>4286</v>
          </cell>
          <cell r="BH16">
            <v>11186</v>
          </cell>
          <cell r="BI16">
            <v>17845</v>
          </cell>
          <cell r="BJ16">
            <v>4674</v>
          </cell>
          <cell r="BK16">
            <v>13171</v>
          </cell>
          <cell r="BL16">
            <v>10152</v>
          </cell>
          <cell r="BM16">
            <v>2824</v>
          </cell>
          <cell r="BN16">
            <v>7328</v>
          </cell>
          <cell r="BO16">
            <v>14030</v>
          </cell>
          <cell r="BP16">
            <v>3902</v>
          </cell>
          <cell r="BQ16">
            <v>10128</v>
          </cell>
        </row>
        <row r="17">
          <cell r="D17">
            <v>58604</v>
          </cell>
          <cell r="E17">
            <v>14197</v>
          </cell>
          <cell r="F17">
            <v>44407</v>
          </cell>
          <cell r="G17">
            <v>58881</v>
          </cell>
          <cell r="H17">
            <v>14231</v>
          </cell>
          <cell r="I17">
            <v>44650</v>
          </cell>
          <cell r="J17">
            <v>48079</v>
          </cell>
          <cell r="K17">
            <v>11899</v>
          </cell>
          <cell r="L17">
            <v>36180</v>
          </cell>
          <cell r="M17">
            <v>48238</v>
          </cell>
          <cell r="N17">
            <v>11927</v>
          </cell>
          <cell r="O17">
            <v>36311</v>
          </cell>
          <cell r="P17">
            <v>10525</v>
          </cell>
          <cell r="Q17">
            <v>2298</v>
          </cell>
          <cell r="R17">
            <v>8227</v>
          </cell>
          <cell r="S17">
            <v>10643</v>
          </cell>
          <cell r="T17">
            <v>2304</v>
          </cell>
          <cell r="U17">
            <v>8339</v>
          </cell>
          <cell r="V17">
            <v>2023</v>
          </cell>
          <cell r="W17">
            <v>420</v>
          </cell>
          <cell r="X17">
            <v>1603</v>
          </cell>
          <cell r="Y17">
            <v>1008</v>
          </cell>
          <cell r="Z17">
            <v>2089</v>
          </cell>
          <cell r="AA17">
            <v>423</v>
          </cell>
          <cell r="AB17">
            <v>1666</v>
          </cell>
          <cell r="AC17">
            <v>1043</v>
          </cell>
          <cell r="AD17">
            <v>529</v>
          </cell>
          <cell r="AE17">
            <v>132</v>
          </cell>
          <cell r="AF17">
            <v>397</v>
          </cell>
          <cell r="AG17">
            <v>2785</v>
          </cell>
          <cell r="AH17">
            <v>633</v>
          </cell>
          <cell r="AI17">
            <v>2152</v>
          </cell>
          <cell r="AJ17">
            <v>9132</v>
          </cell>
          <cell r="AK17">
            <v>2017</v>
          </cell>
          <cell r="AL17">
            <v>7115</v>
          </cell>
          <cell r="AM17">
            <v>9206</v>
          </cell>
          <cell r="AN17">
            <v>2019</v>
          </cell>
          <cell r="AO17">
            <v>7187</v>
          </cell>
          <cell r="AP17">
            <v>15276</v>
          </cell>
          <cell r="AQ17">
            <v>16081</v>
          </cell>
          <cell r="AR17">
            <v>26003</v>
          </cell>
          <cell r="AS17">
            <v>29932</v>
          </cell>
          <cell r="AT17">
            <v>28949</v>
          </cell>
          <cell r="AU17">
            <v>2159</v>
          </cell>
          <cell r="AV17">
            <v>30209</v>
          </cell>
          <cell r="AW17">
            <v>4107</v>
          </cell>
          <cell r="AX17">
            <v>1046</v>
          </cell>
          <cell r="AY17">
            <v>800</v>
          </cell>
          <cell r="AZ17">
            <v>7897</v>
          </cell>
          <cell r="BA17">
            <v>16081</v>
          </cell>
          <cell r="BB17">
            <v>11610</v>
          </cell>
          <cell r="BC17">
            <v>5769</v>
          </cell>
          <cell r="BD17">
            <v>1249</v>
          </cell>
          <cell r="BE17">
            <v>4520</v>
          </cell>
          <cell r="BF17">
            <v>11255</v>
          </cell>
          <cell r="BG17">
            <v>2620</v>
          </cell>
          <cell r="BH17">
            <v>8635</v>
          </cell>
          <cell r="BI17">
            <v>11178</v>
          </cell>
          <cell r="BJ17">
            <v>2638</v>
          </cell>
          <cell r="BK17">
            <v>8540</v>
          </cell>
          <cell r="BL17">
            <v>7034</v>
          </cell>
          <cell r="BM17">
            <v>1875</v>
          </cell>
          <cell r="BN17">
            <v>5159</v>
          </cell>
          <cell r="BO17">
            <v>9318</v>
          </cell>
          <cell r="BP17">
            <v>2319</v>
          </cell>
          <cell r="BQ17">
            <v>6999</v>
          </cell>
        </row>
        <row r="18">
          <cell r="D18">
            <v>73371</v>
          </cell>
          <cell r="E18">
            <v>8483</v>
          </cell>
          <cell r="F18">
            <v>64888</v>
          </cell>
          <cell r="G18">
            <v>73437</v>
          </cell>
          <cell r="H18">
            <v>8493</v>
          </cell>
          <cell r="I18">
            <v>64944</v>
          </cell>
          <cell r="J18">
            <v>57009</v>
          </cell>
          <cell r="K18">
            <v>7153</v>
          </cell>
          <cell r="L18">
            <v>49856</v>
          </cell>
          <cell r="M18">
            <v>57104</v>
          </cell>
          <cell r="N18">
            <v>7158</v>
          </cell>
          <cell r="O18">
            <v>49946</v>
          </cell>
          <cell r="P18">
            <v>16362</v>
          </cell>
          <cell r="Q18">
            <v>1330</v>
          </cell>
          <cell r="R18">
            <v>15032</v>
          </cell>
          <cell r="S18">
            <v>16333</v>
          </cell>
          <cell r="T18">
            <v>1335</v>
          </cell>
          <cell r="U18">
            <v>14998</v>
          </cell>
          <cell r="V18">
            <v>2520</v>
          </cell>
          <cell r="W18">
            <v>251</v>
          </cell>
          <cell r="X18">
            <v>2269</v>
          </cell>
          <cell r="Y18">
            <v>1286</v>
          </cell>
          <cell r="Z18">
            <v>2486</v>
          </cell>
          <cell r="AA18">
            <v>243</v>
          </cell>
          <cell r="AB18">
            <v>2243</v>
          </cell>
          <cell r="AC18">
            <v>1267</v>
          </cell>
          <cell r="AD18">
            <v>840</v>
          </cell>
          <cell r="AE18">
            <v>61</v>
          </cell>
          <cell r="AF18">
            <v>779</v>
          </cell>
          <cell r="AG18">
            <v>4613</v>
          </cell>
          <cell r="AH18">
            <v>350</v>
          </cell>
          <cell r="AI18">
            <v>4263</v>
          </cell>
          <cell r="AJ18">
            <v>14691</v>
          </cell>
          <cell r="AK18">
            <v>1167</v>
          </cell>
          <cell r="AL18">
            <v>13524</v>
          </cell>
          <cell r="AM18">
            <v>14699</v>
          </cell>
          <cell r="AN18">
            <v>1184</v>
          </cell>
          <cell r="AO18">
            <v>13515</v>
          </cell>
          <cell r="AP18">
            <v>18854</v>
          </cell>
          <cell r="AQ18">
            <v>19516</v>
          </cell>
          <cell r="AR18">
            <v>30655</v>
          </cell>
          <cell r="AS18">
            <v>37475</v>
          </cell>
          <cell r="AT18">
            <v>35962</v>
          </cell>
          <cell r="AU18">
            <v>2445</v>
          </cell>
          <cell r="AV18">
            <v>44979</v>
          </cell>
          <cell r="AW18">
            <v>6725</v>
          </cell>
          <cell r="AX18">
            <v>1219</v>
          </cell>
          <cell r="AY18">
            <v>824</v>
          </cell>
          <cell r="AZ18">
            <v>9263</v>
          </cell>
          <cell r="BA18">
            <v>19444</v>
          </cell>
          <cell r="BB18">
            <v>16636</v>
          </cell>
          <cell r="BC18">
            <v>9235</v>
          </cell>
          <cell r="BD18">
            <v>742</v>
          </cell>
          <cell r="BE18">
            <v>8493</v>
          </cell>
          <cell r="BF18">
            <v>12643</v>
          </cell>
          <cell r="BG18">
            <v>1356</v>
          </cell>
          <cell r="BH18">
            <v>11287</v>
          </cell>
          <cell r="BI18">
            <v>15150</v>
          </cell>
          <cell r="BJ18">
            <v>1689</v>
          </cell>
          <cell r="BK18">
            <v>13461</v>
          </cell>
          <cell r="BL18">
            <v>6997</v>
          </cell>
          <cell r="BM18">
            <v>1017</v>
          </cell>
          <cell r="BN18">
            <v>5980</v>
          </cell>
          <cell r="BO18">
            <v>12281</v>
          </cell>
          <cell r="BP18">
            <v>1714</v>
          </cell>
          <cell r="BQ18">
            <v>10567</v>
          </cell>
        </row>
        <row r="19">
          <cell r="D19">
            <v>41719</v>
          </cell>
          <cell r="E19">
            <v>10098</v>
          </cell>
          <cell r="F19">
            <v>31621</v>
          </cell>
          <cell r="G19">
            <v>41909</v>
          </cell>
          <cell r="H19">
            <v>10163</v>
          </cell>
          <cell r="I19">
            <v>31746</v>
          </cell>
          <cell r="J19">
            <v>34231</v>
          </cell>
          <cell r="K19">
            <v>8495</v>
          </cell>
          <cell r="L19">
            <v>25736</v>
          </cell>
          <cell r="M19">
            <v>34411</v>
          </cell>
          <cell r="N19">
            <v>8557</v>
          </cell>
          <cell r="O19">
            <v>25854</v>
          </cell>
          <cell r="P19">
            <v>7488</v>
          </cell>
          <cell r="Q19">
            <v>1603</v>
          </cell>
          <cell r="R19">
            <v>5885</v>
          </cell>
          <cell r="S19">
            <v>7498</v>
          </cell>
          <cell r="T19">
            <v>1606</v>
          </cell>
          <cell r="U19">
            <v>5892</v>
          </cell>
          <cell r="V19">
            <v>1265</v>
          </cell>
          <cell r="W19">
            <v>286</v>
          </cell>
          <cell r="X19">
            <v>979</v>
          </cell>
          <cell r="Y19">
            <v>647</v>
          </cell>
          <cell r="Z19">
            <v>1265</v>
          </cell>
          <cell r="AA19">
            <v>266</v>
          </cell>
          <cell r="AB19">
            <v>999</v>
          </cell>
          <cell r="AC19">
            <v>649</v>
          </cell>
          <cell r="AD19">
            <v>424</v>
          </cell>
          <cell r="AE19">
            <v>74</v>
          </cell>
          <cell r="AF19">
            <v>350</v>
          </cell>
          <cell r="AG19">
            <v>2123</v>
          </cell>
          <cell r="AH19">
            <v>424</v>
          </cell>
          <cell r="AI19">
            <v>1699</v>
          </cell>
          <cell r="AJ19">
            <v>6659</v>
          </cell>
          <cell r="AK19">
            <v>1433</v>
          </cell>
          <cell r="AL19">
            <v>5226</v>
          </cell>
          <cell r="AM19">
            <v>6666</v>
          </cell>
          <cell r="AN19">
            <v>1444</v>
          </cell>
          <cell r="AO19">
            <v>5222</v>
          </cell>
          <cell r="AP19">
            <v>9548</v>
          </cell>
          <cell r="AQ19">
            <v>13757</v>
          </cell>
          <cell r="AR19">
            <v>21745</v>
          </cell>
          <cell r="AS19">
            <v>22200</v>
          </cell>
          <cell r="AT19">
            <v>19709</v>
          </cell>
          <cell r="AU19">
            <v>1277</v>
          </cell>
          <cell r="AV19">
            <v>25478</v>
          </cell>
          <cell r="AW19">
            <v>3030</v>
          </cell>
          <cell r="AX19">
            <v>616</v>
          </cell>
          <cell r="AY19">
            <v>461</v>
          </cell>
          <cell r="AZ19">
            <v>4279</v>
          </cell>
          <cell r="BA19">
            <v>13814</v>
          </cell>
          <cell r="BB19">
            <v>7199</v>
          </cell>
          <cell r="BC19">
            <v>4109</v>
          </cell>
          <cell r="BD19">
            <v>915</v>
          </cell>
          <cell r="BE19">
            <v>3194</v>
          </cell>
          <cell r="BF19">
            <v>6437</v>
          </cell>
          <cell r="BG19">
            <v>1335</v>
          </cell>
          <cell r="BH19">
            <v>5102</v>
          </cell>
          <cell r="BI19">
            <v>8167</v>
          </cell>
          <cell r="BJ19">
            <v>2072</v>
          </cell>
          <cell r="BK19">
            <v>6095</v>
          </cell>
          <cell r="BL19">
            <v>7723</v>
          </cell>
          <cell r="BM19">
            <v>1684</v>
          </cell>
          <cell r="BN19">
            <v>6039</v>
          </cell>
          <cell r="BO19">
            <v>5232</v>
          </cell>
          <cell r="BP19">
            <v>1446</v>
          </cell>
          <cell r="BQ19">
            <v>3786</v>
          </cell>
        </row>
        <row r="20">
          <cell r="D20">
            <v>85558</v>
          </cell>
          <cell r="E20">
            <v>20295</v>
          </cell>
          <cell r="F20">
            <v>65263</v>
          </cell>
          <cell r="G20">
            <v>85860</v>
          </cell>
          <cell r="H20">
            <v>20326</v>
          </cell>
          <cell r="I20">
            <v>65534</v>
          </cell>
          <cell r="J20">
            <v>69757</v>
          </cell>
          <cell r="K20">
            <v>16898</v>
          </cell>
          <cell r="L20">
            <v>52859</v>
          </cell>
          <cell r="M20">
            <v>69992</v>
          </cell>
          <cell r="N20">
            <v>16909</v>
          </cell>
          <cell r="O20">
            <v>53083</v>
          </cell>
          <cell r="P20">
            <v>15801</v>
          </cell>
          <cell r="Q20">
            <v>3397</v>
          </cell>
          <cell r="R20">
            <v>12404</v>
          </cell>
          <cell r="S20">
            <v>15868</v>
          </cell>
          <cell r="T20">
            <v>3417</v>
          </cell>
          <cell r="U20">
            <v>12451</v>
          </cell>
          <cell r="V20">
            <v>2613</v>
          </cell>
          <cell r="W20">
            <v>579</v>
          </cell>
          <cell r="X20">
            <v>2034</v>
          </cell>
          <cell r="Y20">
            <v>1355</v>
          </cell>
          <cell r="Z20">
            <v>2636</v>
          </cell>
          <cell r="AA20">
            <v>581</v>
          </cell>
          <cell r="AB20">
            <v>2055</v>
          </cell>
          <cell r="AC20">
            <v>1377</v>
          </cell>
          <cell r="AD20">
            <v>825</v>
          </cell>
          <cell r="AE20">
            <v>163</v>
          </cell>
          <cell r="AF20">
            <v>662</v>
          </cell>
          <cell r="AG20">
            <v>4398</v>
          </cell>
          <cell r="AH20">
            <v>920</v>
          </cell>
          <cell r="AI20">
            <v>3478</v>
          </cell>
          <cell r="AJ20">
            <v>14097</v>
          </cell>
          <cell r="AK20">
            <v>3016</v>
          </cell>
          <cell r="AL20">
            <v>11081</v>
          </cell>
          <cell r="AM20">
            <v>14113</v>
          </cell>
          <cell r="AN20">
            <v>3030</v>
          </cell>
          <cell r="AO20">
            <v>11083</v>
          </cell>
          <cell r="AP20">
            <v>19263</v>
          </cell>
          <cell r="AQ20">
            <v>27587</v>
          </cell>
          <cell r="AR20">
            <v>44215</v>
          </cell>
          <cell r="AS20">
            <v>44944</v>
          </cell>
          <cell r="AT20">
            <v>40916</v>
          </cell>
          <cell r="AU20">
            <v>2626</v>
          </cell>
          <cell r="AV20">
            <v>52142</v>
          </cell>
          <cell r="AW20">
            <v>6505</v>
          </cell>
          <cell r="AX20">
            <v>1259</v>
          </cell>
          <cell r="AY20">
            <v>912</v>
          </cell>
          <cell r="AZ20">
            <v>8603</v>
          </cell>
          <cell r="BA20">
            <v>27664</v>
          </cell>
          <cell r="BB20">
            <v>14640</v>
          </cell>
          <cell r="BC20">
            <v>8833</v>
          </cell>
          <cell r="BD20">
            <v>1916</v>
          </cell>
          <cell r="BE20">
            <v>6917</v>
          </cell>
          <cell r="BF20">
            <v>12933</v>
          </cell>
          <cell r="BG20">
            <v>2873</v>
          </cell>
          <cell r="BH20">
            <v>10060</v>
          </cell>
          <cell r="BI20">
            <v>16604</v>
          </cell>
          <cell r="BJ20">
            <v>4025</v>
          </cell>
          <cell r="BK20">
            <v>12579</v>
          </cell>
          <cell r="BL20">
            <v>15014</v>
          </cell>
          <cell r="BM20">
            <v>3441</v>
          </cell>
          <cell r="BN20">
            <v>11573</v>
          </cell>
          <cell r="BO20">
            <v>10902</v>
          </cell>
          <cell r="BP20">
            <v>2839</v>
          </cell>
          <cell r="BQ20">
            <v>8063</v>
          </cell>
        </row>
        <row r="21">
          <cell r="D21">
            <v>34969</v>
          </cell>
          <cell r="E21">
            <v>0</v>
          </cell>
          <cell r="F21">
            <v>34969</v>
          </cell>
          <cell r="G21">
            <v>35084</v>
          </cell>
          <cell r="H21">
            <v>0</v>
          </cell>
          <cell r="I21">
            <v>35084</v>
          </cell>
          <cell r="J21">
            <v>28044</v>
          </cell>
          <cell r="K21">
            <v>0</v>
          </cell>
          <cell r="L21">
            <v>28044</v>
          </cell>
          <cell r="M21">
            <v>28120</v>
          </cell>
          <cell r="N21">
            <v>0</v>
          </cell>
          <cell r="O21">
            <v>28120</v>
          </cell>
          <cell r="P21">
            <v>6925</v>
          </cell>
          <cell r="Q21">
            <v>0</v>
          </cell>
          <cell r="R21">
            <v>6925</v>
          </cell>
          <cell r="S21">
            <v>6964</v>
          </cell>
          <cell r="T21">
            <v>0</v>
          </cell>
          <cell r="U21">
            <v>6964</v>
          </cell>
          <cell r="V21">
            <v>1109</v>
          </cell>
          <cell r="W21">
            <v>0</v>
          </cell>
          <cell r="X21">
            <v>1109</v>
          </cell>
          <cell r="Y21">
            <v>611</v>
          </cell>
          <cell r="Z21">
            <v>1124</v>
          </cell>
          <cell r="AA21">
            <v>0</v>
          </cell>
          <cell r="AB21">
            <v>1124</v>
          </cell>
          <cell r="AC21">
            <v>603</v>
          </cell>
          <cell r="AD21">
            <v>322</v>
          </cell>
          <cell r="AE21">
            <v>0</v>
          </cell>
          <cell r="AF21">
            <v>322</v>
          </cell>
          <cell r="AG21">
            <v>2033</v>
          </cell>
          <cell r="AH21">
            <v>0</v>
          </cell>
          <cell r="AI21">
            <v>2033</v>
          </cell>
          <cell r="AJ21">
            <v>6189</v>
          </cell>
          <cell r="AK21">
            <v>0</v>
          </cell>
          <cell r="AL21">
            <v>6189</v>
          </cell>
          <cell r="AM21">
            <v>6203</v>
          </cell>
          <cell r="AN21">
            <v>0</v>
          </cell>
          <cell r="AO21">
            <v>6203</v>
          </cell>
          <cell r="AP21">
            <v>8684</v>
          </cell>
          <cell r="AQ21">
            <v>10151</v>
          </cell>
          <cell r="AR21">
            <v>15934</v>
          </cell>
          <cell r="AS21">
            <v>17927</v>
          </cell>
          <cell r="AT21">
            <v>17157</v>
          </cell>
          <cell r="AU21">
            <v>1100</v>
          </cell>
          <cell r="AV21">
            <v>21423</v>
          </cell>
          <cell r="AW21">
            <v>2878</v>
          </cell>
          <cell r="AX21">
            <v>521</v>
          </cell>
          <cell r="AY21">
            <v>418</v>
          </cell>
          <cell r="AZ21">
            <v>3988</v>
          </cell>
          <cell r="BA21">
            <v>10122</v>
          </cell>
          <cell r="BB21">
            <v>8684</v>
          </cell>
          <cell r="BC21">
            <v>3807</v>
          </cell>
          <cell r="BD21">
            <v>0</v>
          </cell>
          <cell r="BE21">
            <v>3807</v>
          </cell>
          <cell r="BF21">
            <v>5655</v>
          </cell>
          <cell r="BG21">
            <v>0</v>
          </cell>
          <cell r="BH21">
            <v>5655</v>
          </cell>
          <cell r="BI21">
            <v>7375</v>
          </cell>
          <cell r="BJ21">
            <v>0</v>
          </cell>
          <cell r="BK21">
            <v>7375</v>
          </cell>
          <cell r="BL21">
            <v>4027</v>
          </cell>
          <cell r="BM21">
            <v>0</v>
          </cell>
          <cell r="BN21">
            <v>4027</v>
          </cell>
          <cell r="BO21">
            <v>5778</v>
          </cell>
          <cell r="BP21">
            <v>0</v>
          </cell>
          <cell r="BQ21">
            <v>5778</v>
          </cell>
        </row>
        <row r="22">
          <cell r="D22">
            <v>79160</v>
          </cell>
          <cell r="E22">
            <v>25774</v>
          </cell>
          <cell r="F22">
            <v>53386</v>
          </cell>
          <cell r="G22">
            <v>79440</v>
          </cell>
          <cell r="H22">
            <v>25807</v>
          </cell>
          <cell r="I22">
            <v>53633</v>
          </cell>
          <cell r="J22">
            <v>64570</v>
          </cell>
          <cell r="K22">
            <v>21381</v>
          </cell>
          <cell r="L22">
            <v>43189</v>
          </cell>
          <cell r="M22">
            <v>64740</v>
          </cell>
          <cell r="N22">
            <v>21401</v>
          </cell>
          <cell r="O22">
            <v>43339</v>
          </cell>
          <cell r="P22">
            <v>14590</v>
          </cell>
          <cell r="Q22">
            <v>4393</v>
          </cell>
          <cell r="R22">
            <v>10197</v>
          </cell>
          <cell r="S22">
            <v>14700</v>
          </cell>
          <cell r="T22">
            <v>4406</v>
          </cell>
          <cell r="U22">
            <v>10294</v>
          </cell>
          <cell r="V22">
            <v>2440</v>
          </cell>
          <cell r="W22">
            <v>689</v>
          </cell>
          <cell r="X22">
            <v>1751</v>
          </cell>
          <cell r="Y22">
            <v>1241</v>
          </cell>
          <cell r="Z22">
            <v>2505</v>
          </cell>
          <cell r="AA22">
            <v>692</v>
          </cell>
          <cell r="AB22">
            <v>1813</v>
          </cell>
          <cell r="AC22">
            <v>1283</v>
          </cell>
          <cell r="AD22">
            <v>681</v>
          </cell>
          <cell r="AE22">
            <v>210</v>
          </cell>
          <cell r="AF22">
            <v>471</v>
          </cell>
          <cell r="AG22">
            <v>3973</v>
          </cell>
          <cell r="AH22">
            <v>1210</v>
          </cell>
          <cell r="AI22">
            <v>2763</v>
          </cell>
          <cell r="AJ22">
            <v>12915</v>
          </cell>
          <cell r="AK22">
            <v>3935</v>
          </cell>
          <cell r="AL22">
            <v>8980</v>
          </cell>
          <cell r="AM22">
            <v>13010</v>
          </cell>
          <cell r="AN22">
            <v>3954</v>
          </cell>
          <cell r="AO22">
            <v>9056</v>
          </cell>
          <cell r="AP22">
            <v>18376</v>
          </cell>
          <cell r="AQ22">
            <v>25283</v>
          </cell>
          <cell r="AR22">
            <v>40365</v>
          </cell>
          <cell r="AS22">
            <v>41686</v>
          </cell>
          <cell r="AT22">
            <v>37754</v>
          </cell>
          <cell r="AU22">
            <v>2488</v>
          </cell>
          <cell r="AV22">
            <v>49456</v>
          </cell>
          <cell r="AW22">
            <v>5886</v>
          </cell>
          <cell r="AX22">
            <v>1222</v>
          </cell>
          <cell r="AY22">
            <v>883</v>
          </cell>
          <cell r="AZ22">
            <v>8382</v>
          </cell>
          <cell r="BA22">
            <v>25314</v>
          </cell>
          <cell r="BB22">
            <v>12258</v>
          </cell>
          <cell r="BC22">
            <v>8222</v>
          </cell>
          <cell r="BD22">
            <v>2504</v>
          </cell>
          <cell r="BE22">
            <v>5718</v>
          </cell>
          <cell r="BF22">
            <v>11660</v>
          </cell>
          <cell r="BG22">
            <v>3521</v>
          </cell>
          <cell r="BH22">
            <v>8139</v>
          </cell>
          <cell r="BI22">
            <v>15787</v>
          </cell>
          <cell r="BJ22">
            <v>5294</v>
          </cell>
          <cell r="BK22">
            <v>10493</v>
          </cell>
          <cell r="BL22">
            <v>13318</v>
          </cell>
          <cell r="BM22">
            <v>4324</v>
          </cell>
          <cell r="BN22">
            <v>8994</v>
          </cell>
          <cell r="BO22">
            <v>10889</v>
          </cell>
          <cell r="BP22">
            <v>4053</v>
          </cell>
          <cell r="BQ22">
            <v>6836</v>
          </cell>
        </row>
        <row r="23">
          <cell r="D23">
            <v>90275</v>
          </cell>
          <cell r="E23">
            <v>16824</v>
          </cell>
          <cell r="F23">
            <v>73451</v>
          </cell>
          <cell r="G23">
            <v>90568</v>
          </cell>
          <cell r="H23">
            <v>16858</v>
          </cell>
          <cell r="I23">
            <v>73710</v>
          </cell>
          <cell r="J23">
            <v>71076</v>
          </cell>
          <cell r="K23">
            <v>13522</v>
          </cell>
          <cell r="L23">
            <v>57554</v>
          </cell>
          <cell r="M23">
            <v>71293</v>
          </cell>
          <cell r="N23">
            <v>13559</v>
          </cell>
          <cell r="O23">
            <v>57734</v>
          </cell>
          <cell r="P23">
            <v>19199</v>
          </cell>
          <cell r="Q23">
            <v>3302</v>
          </cell>
          <cell r="R23">
            <v>15897</v>
          </cell>
          <cell r="S23">
            <v>19275</v>
          </cell>
          <cell r="T23">
            <v>3299</v>
          </cell>
          <cell r="U23">
            <v>15976</v>
          </cell>
          <cell r="V23">
            <v>3084</v>
          </cell>
          <cell r="W23">
            <v>473</v>
          </cell>
          <cell r="X23">
            <v>2611</v>
          </cell>
          <cell r="Y23">
            <v>1538</v>
          </cell>
          <cell r="Z23">
            <v>3093</v>
          </cell>
          <cell r="AA23">
            <v>489</v>
          </cell>
          <cell r="AB23">
            <v>2604</v>
          </cell>
          <cell r="AC23">
            <v>1535</v>
          </cell>
          <cell r="AD23">
            <v>923</v>
          </cell>
          <cell r="AE23">
            <v>168</v>
          </cell>
          <cell r="AF23">
            <v>755</v>
          </cell>
          <cell r="AG23">
            <v>5458</v>
          </cell>
          <cell r="AH23">
            <v>1023</v>
          </cell>
          <cell r="AI23">
            <v>4435</v>
          </cell>
          <cell r="AJ23">
            <v>17169</v>
          </cell>
          <cell r="AK23">
            <v>2958</v>
          </cell>
          <cell r="AL23">
            <v>14211</v>
          </cell>
          <cell r="AM23">
            <v>17204</v>
          </cell>
          <cell r="AN23">
            <v>2951</v>
          </cell>
          <cell r="AO23">
            <v>14253</v>
          </cell>
          <cell r="AP23">
            <v>21917</v>
          </cell>
          <cell r="AQ23">
            <v>25586</v>
          </cell>
          <cell r="AR23">
            <v>41489</v>
          </cell>
          <cell r="AS23">
            <v>46470</v>
          </cell>
          <cell r="AT23">
            <v>44098</v>
          </cell>
          <cell r="AU23">
            <v>3219</v>
          </cell>
          <cell r="AV23">
            <v>52870</v>
          </cell>
          <cell r="AW23">
            <v>7905</v>
          </cell>
          <cell r="AX23">
            <v>1558</v>
          </cell>
          <cell r="AY23">
            <v>1141</v>
          </cell>
          <cell r="AZ23">
            <v>10258</v>
          </cell>
          <cell r="BA23">
            <v>25606</v>
          </cell>
          <cell r="BB23">
            <v>17940</v>
          </cell>
          <cell r="BC23">
            <v>10724</v>
          </cell>
          <cell r="BD23">
            <v>1787</v>
          </cell>
          <cell r="BE23">
            <v>8937</v>
          </cell>
          <cell r="BF23">
            <v>15093</v>
          </cell>
          <cell r="BG23">
            <v>2716</v>
          </cell>
          <cell r="BH23">
            <v>12377</v>
          </cell>
          <cell r="BI23">
            <v>17942</v>
          </cell>
          <cell r="BJ23">
            <v>3081</v>
          </cell>
          <cell r="BK23">
            <v>14861</v>
          </cell>
          <cell r="BL23">
            <v>11833</v>
          </cell>
          <cell r="BM23">
            <v>2109</v>
          </cell>
          <cell r="BN23">
            <v>9724</v>
          </cell>
          <cell r="BO23">
            <v>12423</v>
          </cell>
          <cell r="BP23">
            <v>2362</v>
          </cell>
          <cell r="BQ23">
            <v>10061</v>
          </cell>
        </row>
        <row r="24">
          <cell r="D24">
            <v>85643</v>
          </cell>
          <cell r="E24">
            <v>19596</v>
          </cell>
          <cell r="F24">
            <v>66047</v>
          </cell>
          <cell r="G24">
            <v>85972</v>
          </cell>
          <cell r="H24">
            <v>19632</v>
          </cell>
          <cell r="I24">
            <v>66340</v>
          </cell>
          <cell r="J24">
            <v>68777</v>
          </cell>
          <cell r="K24">
            <v>16191</v>
          </cell>
          <cell r="L24">
            <v>52586</v>
          </cell>
          <cell r="M24">
            <v>69035</v>
          </cell>
          <cell r="N24">
            <v>16224</v>
          </cell>
          <cell r="O24">
            <v>52811</v>
          </cell>
          <cell r="P24">
            <v>16866</v>
          </cell>
          <cell r="Q24">
            <v>3405</v>
          </cell>
          <cell r="R24">
            <v>13461</v>
          </cell>
          <cell r="S24">
            <v>16937</v>
          </cell>
          <cell r="T24">
            <v>3408</v>
          </cell>
          <cell r="U24">
            <v>13529</v>
          </cell>
          <cell r="V24">
            <v>2616</v>
          </cell>
          <cell r="W24">
            <v>421</v>
          </cell>
          <cell r="X24">
            <v>2195</v>
          </cell>
          <cell r="Y24">
            <v>1351</v>
          </cell>
          <cell r="Z24">
            <v>2642</v>
          </cell>
          <cell r="AA24">
            <v>438</v>
          </cell>
          <cell r="AB24">
            <v>2204</v>
          </cell>
          <cell r="AC24">
            <v>1366</v>
          </cell>
          <cell r="AD24">
            <v>813</v>
          </cell>
          <cell r="AE24">
            <v>166</v>
          </cell>
          <cell r="AF24">
            <v>647</v>
          </cell>
          <cell r="AG24">
            <v>4710</v>
          </cell>
          <cell r="AH24">
            <v>1015</v>
          </cell>
          <cell r="AI24">
            <v>3695</v>
          </cell>
          <cell r="AJ24">
            <v>15146</v>
          </cell>
          <cell r="AK24">
            <v>3117</v>
          </cell>
          <cell r="AL24">
            <v>12029</v>
          </cell>
          <cell r="AM24">
            <v>15186</v>
          </cell>
          <cell r="AN24">
            <v>3108</v>
          </cell>
          <cell r="AO24">
            <v>12078</v>
          </cell>
          <cell r="AP24">
            <v>20407</v>
          </cell>
          <cell r="AQ24">
            <v>25699</v>
          </cell>
          <cell r="AR24">
            <v>41135</v>
          </cell>
          <cell r="AS24">
            <v>44578</v>
          </cell>
          <cell r="AT24">
            <v>41394</v>
          </cell>
          <cell r="AU24">
            <v>2689</v>
          </cell>
          <cell r="AV24">
            <v>53021</v>
          </cell>
          <cell r="AW24">
            <v>7052</v>
          </cell>
          <cell r="AX24">
            <v>1276</v>
          </cell>
          <cell r="AY24">
            <v>952</v>
          </cell>
          <cell r="AZ24">
            <v>9557</v>
          </cell>
          <cell r="BA24">
            <v>25741</v>
          </cell>
          <cell r="BB24">
            <v>15376</v>
          </cell>
          <cell r="BC24">
            <v>9585</v>
          </cell>
          <cell r="BD24">
            <v>1955</v>
          </cell>
          <cell r="BE24">
            <v>7630</v>
          </cell>
          <cell r="BF24">
            <v>14186</v>
          </cell>
          <cell r="BG24">
            <v>3306</v>
          </cell>
          <cell r="BH24">
            <v>10880</v>
          </cell>
          <cell r="BI24">
            <v>17012</v>
          </cell>
          <cell r="BJ24">
            <v>4079</v>
          </cell>
          <cell r="BK24">
            <v>12933</v>
          </cell>
          <cell r="BL24">
            <v>12121</v>
          </cell>
          <cell r="BM24">
            <v>2410</v>
          </cell>
          <cell r="BN24">
            <v>9711</v>
          </cell>
          <cell r="BO24">
            <v>11701</v>
          </cell>
          <cell r="BP24">
            <v>3314</v>
          </cell>
          <cell r="BQ24">
            <v>8387</v>
          </cell>
        </row>
        <row r="25">
          <cell r="D25">
            <v>58691</v>
          </cell>
          <cell r="E25">
            <v>11223</v>
          </cell>
          <cell r="F25">
            <v>47468</v>
          </cell>
          <cell r="G25">
            <v>58852</v>
          </cell>
          <cell r="H25">
            <v>11234</v>
          </cell>
          <cell r="I25">
            <v>47618</v>
          </cell>
          <cell r="J25">
            <v>46980</v>
          </cell>
          <cell r="K25">
            <v>9214</v>
          </cell>
          <cell r="L25">
            <v>37766</v>
          </cell>
          <cell r="M25">
            <v>47063</v>
          </cell>
          <cell r="N25">
            <v>9210</v>
          </cell>
          <cell r="O25">
            <v>37853</v>
          </cell>
          <cell r="P25">
            <v>11711</v>
          </cell>
          <cell r="Q25">
            <v>2009</v>
          </cell>
          <cell r="R25">
            <v>9702</v>
          </cell>
          <cell r="S25">
            <v>11789</v>
          </cell>
          <cell r="T25">
            <v>2024</v>
          </cell>
          <cell r="U25">
            <v>9765</v>
          </cell>
          <cell r="V25">
            <v>1944</v>
          </cell>
          <cell r="W25">
            <v>331</v>
          </cell>
          <cell r="X25">
            <v>1613</v>
          </cell>
          <cell r="Y25">
            <v>970</v>
          </cell>
          <cell r="Z25">
            <v>1996</v>
          </cell>
          <cell r="AA25">
            <v>321</v>
          </cell>
          <cell r="AB25">
            <v>1675</v>
          </cell>
          <cell r="AC25">
            <v>1006</v>
          </cell>
          <cell r="AD25">
            <v>579</v>
          </cell>
          <cell r="AE25">
            <v>90</v>
          </cell>
          <cell r="AF25">
            <v>489</v>
          </cell>
          <cell r="AG25">
            <v>3323</v>
          </cell>
          <cell r="AH25">
            <v>572</v>
          </cell>
          <cell r="AI25">
            <v>2751</v>
          </cell>
          <cell r="AJ25">
            <v>10392</v>
          </cell>
          <cell r="AK25">
            <v>1812</v>
          </cell>
          <cell r="AL25">
            <v>8580</v>
          </cell>
          <cell r="AM25">
            <v>10423</v>
          </cell>
          <cell r="AN25">
            <v>1819</v>
          </cell>
          <cell r="AO25">
            <v>8604</v>
          </cell>
          <cell r="AP25">
            <v>13951</v>
          </cell>
          <cell r="AQ25">
            <v>17655</v>
          </cell>
          <cell r="AR25">
            <v>28398</v>
          </cell>
          <cell r="AS25">
            <v>30492</v>
          </cell>
          <cell r="AT25">
            <v>28360</v>
          </cell>
          <cell r="AU25">
            <v>2052</v>
          </cell>
          <cell r="AV25">
            <v>34921</v>
          </cell>
          <cell r="AW25">
            <v>4741</v>
          </cell>
          <cell r="AX25">
            <v>990</v>
          </cell>
          <cell r="AY25">
            <v>743</v>
          </cell>
          <cell r="AZ25">
            <v>6358</v>
          </cell>
          <cell r="BA25">
            <v>17660</v>
          </cell>
          <cell r="BB25">
            <v>11465</v>
          </cell>
          <cell r="BC25">
            <v>6470</v>
          </cell>
          <cell r="BD25">
            <v>1129</v>
          </cell>
          <cell r="BE25">
            <v>5341</v>
          </cell>
          <cell r="BF25">
            <v>9428</v>
          </cell>
          <cell r="BG25">
            <v>1606</v>
          </cell>
          <cell r="BH25">
            <v>7822</v>
          </cell>
          <cell r="BI25">
            <v>11740</v>
          </cell>
          <cell r="BJ25">
            <v>2158</v>
          </cell>
          <cell r="BK25">
            <v>9582</v>
          </cell>
          <cell r="BL25">
            <v>8614</v>
          </cell>
          <cell r="BM25">
            <v>1773</v>
          </cell>
          <cell r="BN25">
            <v>6841</v>
          </cell>
          <cell r="BO25">
            <v>7734</v>
          </cell>
          <cell r="BP25">
            <v>1399</v>
          </cell>
          <cell r="BQ25">
            <v>6335</v>
          </cell>
        </row>
        <row r="26">
          <cell r="D26">
            <v>118619</v>
          </cell>
          <cell r="E26">
            <v>17258</v>
          </cell>
          <cell r="F26">
            <v>101361</v>
          </cell>
          <cell r="G26">
            <v>118922</v>
          </cell>
          <cell r="H26">
            <v>17267</v>
          </cell>
          <cell r="I26">
            <v>101655</v>
          </cell>
          <cell r="J26">
            <v>94296</v>
          </cell>
          <cell r="K26">
            <v>14347</v>
          </cell>
          <cell r="L26">
            <v>79949</v>
          </cell>
          <cell r="M26">
            <v>94390</v>
          </cell>
          <cell r="N26">
            <v>14332</v>
          </cell>
          <cell r="O26">
            <v>80058</v>
          </cell>
          <cell r="P26">
            <v>24323</v>
          </cell>
          <cell r="Q26">
            <v>2911</v>
          </cell>
          <cell r="R26">
            <v>21412</v>
          </cell>
          <cell r="S26">
            <v>24532</v>
          </cell>
          <cell r="T26">
            <v>2935</v>
          </cell>
          <cell r="U26">
            <v>21597</v>
          </cell>
          <cell r="V26">
            <v>4405</v>
          </cell>
          <cell r="W26">
            <v>479</v>
          </cell>
          <cell r="X26">
            <v>3926</v>
          </cell>
          <cell r="Y26">
            <v>2264</v>
          </cell>
          <cell r="Z26">
            <v>4458</v>
          </cell>
          <cell r="AA26">
            <v>480</v>
          </cell>
          <cell r="AB26">
            <v>3978</v>
          </cell>
          <cell r="AC26">
            <v>2287</v>
          </cell>
          <cell r="AD26">
            <v>1123</v>
          </cell>
          <cell r="AE26">
            <v>115</v>
          </cell>
          <cell r="AF26">
            <v>1008</v>
          </cell>
          <cell r="AG26">
            <v>6309</v>
          </cell>
          <cell r="AH26">
            <v>745</v>
          </cell>
          <cell r="AI26">
            <v>5564</v>
          </cell>
          <cell r="AJ26">
            <v>21350</v>
          </cell>
          <cell r="AK26">
            <v>2595</v>
          </cell>
          <cell r="AL26">
            <v>18755</v>
          </cell>
          <cell r="AM26">
            <v>21516</v>
          </cell>
          <cell r="AN26">
            <v>2614</v>
          </cell>
          <cell r="AO26">
            <v>18902</v>
          </cell>
          <cell r="AP26">
            <v>31201</v>
          </cell>
          <cell r="AQ26">
            <v>31289</v>
          </cell>
          <cell r="AR26">
            <v>49340</v>
          </cell>
          <cell r="AS26">
            <v>60205</v>
          </cell>
          <cell r="AT26">
            <v>58717</v>
          </cell>
          <cell r="AU26">
            <v>4397</v>
          </cell>
          <cell r="AV26">
            <v>63264</v>
          </cell>
          <cell r="AW26">
            <v>9565</v>
          </cell>
          <cell r="AX26">
            <v>2171</v>
          </cell>
          <cell r="AY26">
            <v>1516</v>
          </cell>
          <cell r="AZ26">
            <v>15790</v>
          </cell>
          <cell r="BA26">
            <v>31164</v>
          </cell>
          <cell r="BB26">
            <v>26447</v>
          </cell>
          <cell r="BC26">
            <v>13766</v>
          </cell>
          <cell r="BD26">
            <v>1710</v>
          </cell>
          <cell r="BE26">
            <v>12056</v>
          </cell>
          <cell r="BF26">
            <v>21419</v>
          </cell>
          <cell r="BG26">
            <v>2988</v>
          </cell>
          <cell r="BH26">
            <v>18431</v>
          </cell>
          <cell r="BI26">
            <v>24013</v>
          </cell>
          <cell r="BJ26">
            <v>3489</v>
          </cell>
          <cell r="BK26">
            <v>20524</v>
          </cell>
          <cell r="BL26">
            <v>12560</v>
          </cell>
          <cell r="BM26">
            <v>1960</v>
          </cell>
          <cell r="BN26">
            <v>10600</v>
          </cell>
          <cell r="BO26">
            <v>20782</v>
          </cell>
          <cell r="BP26">
            <v>3360</v>
          </cell>
          <cell r="BQ26">
            <v>17422</v>
          </cell>
        </row>
        <row r="27">
          <cell r="D27">
            <v>101797</v>
          </cell>
          <cell r="E27">
            <v>16790</v>
          </cell>
          <cell r="F27">
            <v>85007</v>
          </cell>
          <cell r="G27">
            <v>101716</v>
          </cell>
          <cell r="H27">
            <v>16709</v>
          </cell>
          <cell r="I27">
            <v>85007</v>
          </cell>
          <cell r="J27">
            <v>79870</v>
          </cell>
          <cell r="K27">
            <v>13767</v>
          </cell>
          <cell r="L27">
            <v>66103</v>
          </cell>
          <cell r="M27">
            <v>79712</v>
          </cell>
          <cell r="N27">
            <v>13684</v>
          </cell>
          <cell r="O27">
            <v>66028</v>
          </cell>
          <cell r="P27">
            <v>21927</v>
          </cell>
          <cell r="Q27">
            <v>3023</v>
          </cell>
          <cell r="R27">
            <v>18904</v>
          </cell>
          <cell r="S27">
            <v>22004</v>
          </cell>
          <cell r="T27">
            <v>3025</v>
          </cell>
          <cell r="U27">
            <v>18979</v>
          </cell>
          <cell r="V27">
            <v>3380</v>
          </cell>
          <cell r="W27">
            <v>516</v>
          </cell>
          <cell r="X27">
            <v>2864</v>
          </cell>
          <cell r="Y27">
            <v>1742</v>
          </cell>
          <cell r="Z27">
            <v>3426</v>
          </cell>
          <cell r="AA27">
            <v>512</v>
          </cell>
          <cell r="AB27">
            <v>2914</v>
          </cell>
          <cell r="AC27">
            <v>1760</v>
          </cell>
          <cell r="AD27">
            <v>1012</v>
          </cell>
          <cell r="AE27">
            <v>149</v>
          </cell>
          <cell r="AF27">
            <v>863</v>
          </cell>
          <cell r="AG27">
            <v>5822</v>
          </cell>
          <cell r="AH27">
            <v>718</v>
          </cell>
          <cell r="AI27">
            <v>5104</v>
          </cell>
          <cell r="AJ27">
            <v>19615</v>
          </cell>
          <cell r="AK27">
            <v>2669</v>
          </cell>
          <cell r="AL27">
            <v>16946</v>
          </cell>
          <cell r="AM27">
            <v>19696</v>
          </cell>
          <cell r="AN27">
            <v>2680</v>
          </cell>
          <cell r="AO27">
            <v>17016</v>
          </cell>
          <cell r="AP27">
            <v>27236</v>
          </cell>
          <cell r="AQ27">
            <v>26749</v>
          </cell>
          <cell r="AR27">
            <v>41056</v>
          </cell>
          <cell r="AS27">
            <v>51752</v>
          </cell>
          <cell r="AT27">
            <v>49964</v>
          </cell>
          <cell r="AU27">
            <v>3364</v>
          </cell>
          <cell r="AV27">
            <v>62704</v>
          </cell>
          <cell r="AW27">
            <v>8987</v>
          </cell>
          <cell r="AX27">
            <v>1666</v>
          </cell>
          <cell r="AY27">
            <v>1168</v>
          </cell>
          <cell r="AZ27">
            <v>13462</v>
          </cell>
          <cell r="BA27">
            <v>26469</v>
          </cell>
          <cell r="BB27">
            <v>22520</v>
          </cell>
          <cell r="BC27">
            <v>12756</v>
          </cell>
          <cell r="BD27">
            <v>1795</v>
          </cell>
          <cell r="BE27">
            <v>10961</v>
          </cell>
          <cell r="BF27">
            <v>16557</v>
          </cell>
          <cell r="BG27">
            <v>2438</v>
          </cell>
          <cell r="BH27">
            <v>14119</v>
          </cell>
          <cell r="BI27">
            <v>22482</v>
          </cell>
          <cell r="BJ27">
            <v>4313</v>
          </cell>
          <cell r="BK27">
            <v>18169</v>
          </cell>
          <cell r="BL27">
            <v>8888</v>
          </cell>
          <cell r="BM27">
            <v>1390</v>
          </cell>
          <cell r="BN27">
            <v>7498</v>
          </cell>
          <cell r="BO27">
            <v>20125</v>
          </cell>
          <cell r="BP27">
            <v>3670</v>
          </cell>
          <cell r="BQ27">
            <v>16455</v>
          </cell>
        </row>
        <row r="28">
          <cell r="D28">
            <v>51990</v>
          </cell>
          <cell r="E28">
            <v>15367</v>
          </cell>
          <cell r="F28">
            <v>36623</v>
          </cell>
          <cell r="G28">
            <v>52117</v>
          </cell>
          <cell r="H28">
            <v>15385</v>
          </cell>
          <cell r="I28">
            <v>36732</v>
          </cell>
          <cell r="J28">
            <v>41175</v>
          </cell>
          <cell r="K28">
            <v>12813</v>
          </cell>
          <cell r="L28">
            <v>28362</v>
          </cell>
          <cell r="M28">
            <v>41241</v>
          </cell>
          <cell r="N28">
            <v>12829</v>
          </cell>
          <cell r="O28">
            <v>28412</v>
          </cell>
          <cell r="P28">
            <v>10815</v>
          </cell>
          <cell r="Q28">
            <v>2554</v>
          </cell>
          <cell r="R28">
            <v>8261</v>
          </cell>
          <cell r="S28">
            <v>10876</v>
          </cell>
          <cell r="T28">
            <v>2556</v>
          </cell>
          <cell r="U28">
            <v>8320</v>
          </cell>
          <cell r="V28">
            <v>1723</v>
          </cell>
          <cell r="W28">
            <v>356</v>
          </cell>
          <cell r="X28">
            <v>1367</v>
          </cell>
          <cell r="Y28">
            <v>902</v>
          </cell>
          <cell r="Z28">
            <v>1766</v>
          </cell>
          <cell r="AA28">
            <v>359</v>
          </cell>
          <cell r="AB28">
            <v>1407</v>
          </cell>
          <cell r="AC28">
            <v>921</v>
          </cell>
          <cell r="AD28">
            <v>523</v>
          </cell>
          <cell r="AE28">
            <v>120</v>
          </cell>
          <cell r="AF28">
            <v>403</v>
          </cell>
          <cell r="AG28">
            <v>3044</v>
          </cell>
          <cell r="AH28">
            <v>757</v>
          </cell>
          <cell r="AI28">
            <v>2287</v>
          </cell>
          <cell r="AJ28">
            <v>9641</v>
          </cell>
          <cell r="AK28">
            <v>2315</v>
          </cell>
          <cell r="AL28">
            <v>7326</v>
          </cell>
          <cell r="AM28">
            <v>9682</v>
          </cell>
          <cell r="AN28">
            <v>2318</v>
          </cell>
          <cell r="AO28">
            <v>7364</v>
          </cell>
          <cell r="AP28">
            <v>13109</v>
          </cell>
          <cell r="AQ28">
            <v>13782</v>
          </cell>
          <cell r="AR28">
            <v>22081</v>
          </cell>
          <cell r="AS28">
            <v>26103</v>
          </cell>
          <cell r="AT28">
            <v>26014</v>
          </cell>
          <cell r="AU28">
            <v>1769</v>
          </cell>
          <cell r="AV28">
            <v>27215</v>
          </cell>
          <cell r="AW28">
            <v>4316</v>
          </cell>
          <cell r="AX28">
            <v>845</v>
          </cell>
          <cell r="AY28">
            <v>664</v>
          </cell>
          <cell r="AZ28">
            <v>6538</v>
          </cell>
          <cell r="BA28">
            <v>13739</v>
          </cell>
          <cell r="BB28">
            <v>9342</v>
          </cell>
          <cell r="BC28">
            <v>6066</v>
          </cell>
          <cell r="BD28">
            <v>1440</v>
          </cell>
          <cell r="BE28">
            <v>4626</v>
          </cell>
          <cell r="BF28">
            <v>9098</v>
          </cell>
          <cell r="BG28">
            <v>2580</v>
          </cell>
          <cell r="BH28">
            <v>6518</v>
          </cell>
          <cell r="BI28">
            <v>10657</v>
          </cell>
          <cell r="BJ28">
            <v>3110</v>
          </cell>
          <cell r="BK28">
            <v>7547</v>
          </cell>
          <cell r="BL28">
            <v>5086</v>
          </cell>
          <cell r="BM28">
            <v>1821</v>
          </cell>
          <cell r="BN28">
            <v>3265</v>
          </cell>
          <cell r="BO28">
            <v>8868</v>
          </cell>
          <cell r="BP28">
            <v>2795</v>
          </cell>
          <cell r="BQ28">
            <v>6073</v>
          </cell>
        </row>
        <row r="29">
          <cell r="D29">
            <v>64797</v>
          </cell>
          <cell r="E29">
            <v>14319</v>
          </cell>
          <cell r="F29">
            <v>50478</v>
          </cell>
          <cell r="G29">
            <v>64992</v>
          </cell>
          <cell r="H29">
            <v>14334</v>
          </cell>
          <cell r="I29">
            <v>50658</v>
          </cell>
          <cell r="J29">
            <v>51170</v>
          </cell>
          <cell r="K29">
            <v>12117</v>
          </cell>
          <cell r="L29">
            <v>39053</v>
          </cell>
          <cell r="M29">
            <v>51215</v>
          </cell>
          <cell r="N29">
            <v>12101</v>
          </cell>
          <cell r="O29">
            <v>39114</v>
          </cell>
          <cell r="P29">
            <v>13627</v>
          </cell>
          <cell r="Q29">
            <v>2202</v>
          </cell>
          <cell r="R29">
            <v>11425</v>
          </cell>
          <cell r="S29">
            <v>13777</v>
          </cell>
          <cell r="T29">
            <v>2233</v>
          </cell>
          <cell r="U29">
            <v>11544</v>
          </cell>
          <cell r="V29">
            <v>2625</v>
          </cell>
          <cell r="W29">
            <v>476</v>
          </cell>
          <cell r="X29">
            <v>2149</v>
          </cell>
          <cell r="Y29">
            <v>1322</v>
          </cell>
          <cell r="Z29">
            <v>2639</v>
          </cell>
          <cell r="AA29">
            <v>475</v>
          </cell>
          <cell r="AB29">
            <v>2164</v>
          </cell>
          <cell r="AC29">
            <v>1339</v>
          </cell>
          <cell r="AD29">
            <v>586</v>
          </cell>
          <cell r="AE29">
            <v>87</v>
          </cell>
          <cell r="AF29">
            <v>499</v>
          </cell>
          <cell r="AG29">
            <v>3544</v>
          </cell>
          <cell r="AH29">
            <v>558</v>
          </cell>
          <cell r="AI29">
            <v>2986</v>
          </cell>
          <cell r="AJ29">
            <v>11857</v>
          </cell>
          <cell r="AK29">
            <v>1878</v>
          </cell>
          <cell r="AL29">
            <v>9979</v>
          </cell>
          <cell r="AM29">
            <v>12014</v>
          </cell>
          <cell r="AN29">
            <v>1915</v>
          </cell>
          <cell r="AO29">
            <v>10099</v>
          </cell>
          <cell r="AP29">
            <v>17031</v>
          </cell>
          <cell r="AQ29">
            <v>17145</v>
          </cell>
          <cell r="AR29">
            <v>27230</v>
          </cell>
          <cell r="AS29">
            <v>33051</v>
          </cell>
          <cell r="AT29">
            <v>31941</v>
          </cell>
          <cell r="AU29">
            <v>2598</v>
          </cell>
          <cell r="AV29">
            <v>32493</v>
          </cell>
          <cell r="AW29">
            <v>5426</v>
          </cell>
          <cell r="AX29">
            <v>1300</v>
          </cell>
          <cell r="AY29">
            <v>882</v>
          </cell>
          <cell r="AZ29">
            <v>8333</v>
          </cell>
          <cell r="BA29">
            <v>17109</v>
          </cell>
          <cell r="BB29">
            <v>13370</v>
          </cell>
          <cell r="BC29">
            <v>7593</v>
          </cell>
          <cell r="BD29">
            <v>1200</v>
          </cell>
          <cell r="BE29">
            <v>6393</v>
          </cell>
          <cell r="BF29">
            <v>11796</v>
          </cell>
          <cell r="BG29">
            <v>2563</v>
          </cell>
          <cell r="BH29">
            <v>9233</v>
          </cell>
          <cell r="BI29">
            <v>13234</v>
          </cell>
          <cell r="BJ29">
            <v>2813</v>
          </cell>
          <cell r="BK29">
            <v>10421</v>
          </cell>
          <cell r="BL29">
            <v>6717</v>
          </cell>
          <cell r="BM29">
            <v>1830</v>
          </cell>
          <cell r="BN29">
            <v>4887</v>
          </cell>
          <cell r="BO29">
            <v>10536</v>
          </cell>
          <cell r="BP29">
            <v>2384</v>
          </cell>
          <cell r="BQ29">
            <v>8152</v>
          </cell>
        </row>
        <row r="30">
          <cell r="D30">
            <v>52948</v>
          </cell>
          <cell r="E30">
            <v>19089</v>
          </cell>
          <cell r="F30">
            <v>33859</v>
          </cell>
          <cell r="G30">
            <v>53099</v>
          </cell>
          <cell r="H30">
            <v>19077</v>
          </cell>
          <cell r="I30">
            <v>34022</v>
          </cell>
          <cell r="J30">
            <v>44472</v>
          </cell>
          <cell r="K30">
            <v>16338</v>
          </cell>
          <cell r="L30">
            <v>28134</v>
          </cell>
          <cell r="M30">
            <v>44553</v>
          </cell>
          <cell r="N30">
            <v>16288</v>
          </cell>
          <cell r="O30">
            <v>28265</v>
          </cell>
          <cell r="P30">
            <v>8476</v>
          </cell>
          <cell r="Q30">
            <v>2751</v>
          </cell>
          <cell r="R30">
            <v>5725</v>
          </cell>
          <cell r="S30">
            <v>8546</v>
          </cell>
          <cell r="T30">
            <v>2789</v>
          </cell>
          <cell r="U30">
            <v>5757</v>
          </cell>
          <cell r="V30">
            <v>1425</v>
          </cell>
          <cell r="W30">
            <v>469</v>
          </cell>
          <cell r="X30">
            <v>956</v>
          </cell>
          <cell r="Y30">
            <v>750</v>
          </cell>
          <cell r="Z30">
            <v>1462</v>
          </cell>
          <cell r="AA30">
            <v>491</v>
          </cell>
          <cell r="AB30">
            <v>971</v>
          </cell>
          <cell r="AC30">
            <v>768</v>
          </cell>
          <cell r="AD30">
            <v>394</v>
          </cell>
          <cell r="AE30">
            <v>110</v>
          </cell>
          <cell r="AF30">
            <v>284</v>
          </cell>
          <cell r="AG30">
            <v>2193</v>
          </cell>
          <cell r="AH30">
            <v>649</v>
          </cell>
          <cell r="AI30">
            <v>1544</v>
          </cell>
          <cell r="AJ30">
            <v>7508</v>
          </cell>
          <cell r="AK30">
            <v>2424</v>
          </cell>
          <cell r="AL30">
            <v>5084</v>
          </cell>
          <cell r="AM30">
            <v>7553</v>
          </cell>
          <cell r="AN30">
            <v>2455</v>
          </cell>
          <cell r="AO30">
            <v>5098</v>
          </cell>
          <cell r="AP30">
            <v>12826</v>
          </cell>
          <cell r="AQ30">
            <v>17793</v>
          </cell>
          <cell r="AR30">
            <v>28057</v>
          </cell>
          <cell r="AS30">
            <v>27712</v>
          </cell>
          <cell r="AT30">
            <v>25387</v>
          </cell>
          <cell r="AU30">
            <v>1443</v>
          </cell>
          <cell r="AV30">
            <v>30899</v>
          </cell>
          <cell r="AW30">
            <v>3347</v>
          </cell>
          <cell r="AX30">
            <v>694</v>
          </cell>
          <cell r="AY30">
            <v>529</v>
          </cell>
          <cell r="AZ30">
            <v>5381</v>
          </cell>
          <cell r="BA30">
            <v>17761</v>
          </cell>
          <cell r="BB30">
            <v>7885</v>
          </cell>
          <cell r="BC30">
            <v>4892</v>
          </cell>
          <cell r="BD30">
            <v>1649</v>
          </cell>
          <cell r="BE30">
            <v>3243</v>
          </cell>
          <cell r="BF30">
            <v>7323</v>
          </cell>
          <cell r="BG30">
            <v>2654</v>
          </cell>
          <cell r="BH30">
            <v>4669</v>
          </cell>
          <cell r="BI30">
            <v>12357</v>
          </cell>
          <cell r="BJ30">
            <v>4743</v>
          </cell>
          <cell r="BK30">
            <v>7614</v>
          </cell>
          <cell r="BL30">
            <v>8410</v>
          </cell>
          <cell r="BM30">
            <v>2433</v>
          </cell>
          <cell r="BN30">
            <v>5977</v>
          </cell>
          <cell r="BO30">
            <v>8202</v>
          </cell>
          <cell r="BP30">
            <v>3513</v>
          </cell>
          <cell r="BQ30">
            <v>4689</v>
          </cell>
        </row>
        <row r="31">
          <cell r="D31">
            <v>124007</v>
          </cell>
          <cell r="E31">
            <v>34149</v>
          </cell>
          <cell r="F31">
            <v>89858</v>
          </cell>
          <cell r="G31">
            <v>124214</v>
          </cell>
          <cell r="H31">
            <v>34084</v>
          </cell>
          <cell r="I31">
            <v>90130</v>
          </cell>
          <cell r="J31">
            <v>98716</v>
          </cell>
          <cell r="K31">
            <v>28557</v>
          </cell>
          <cell r="L31">
            <v>70159</v>
          </cell>
          <cell r="M31">
            <v>98821</v>
          </cell>
          <cell r="N31">
            <v>28486</v>
          </cell>
          <cell r="O31">
            <v>70335</v>
          </cell>
          <cell r="P31">
            <v>25291</v>
          </cell>
          <cell r="Q31">
            <v>5592</v>
          </cell>
          <cell r="R31">
            <v>19699</v>
          </cell>
          <cell r="S31">
            <v>25393</v>
          </cell>
          <cell r="T31">
            <v>5598</v>
          </cell>
          <cell r="U31">
            <v>19795</v>
          </cell>
          <cell r="V31">
            <v>3975</v>
          </cell>
          <cell r="W31">
            <v>841</v>
          </cell>
          <cell r="X31">
            <v>3134</v>
          </cell>
          <cell r="Y31">
            <v>2063</v>
          </cell>
          <cell r="Z31">
            <v>4003</v>
          </cell>
          <cell r="AA31">
            <v>848</v>
          </cell>
          <cell r="AB31">
            <v>3155</v>
          </cell>
          <cell r="AC31">
            <v>2071</v>
          </cell>
          <cell r="AD31">
            <v>1186</v>
          </cell>
          <cell r="AE31">
            <v>302</v>
          </cell>
          <cell r="AF31">
            <v>884</v>
          </cell>
          <cell r="AG31">
            <v>7068</v>
          </cell>
          <cell r="AH31">
            <v>1585</v>
          </cell>
          <cell r="AI31">
            <v>5483</v>
          </cell>
          <cell r="AJ31">
            <v>22639</v>
          </cell>
          <cell r="AK31">
            <v>5050</v>
          </cell>
          <cell r="AL31">
            <v>17589</v>
          </cell>
          <cell r="AM31">
            <v>22702</v>
          </cell>
          <cell r="AN31">
            <v>5030</v>
          </cell>
          <cell r="AO31">
            <v>17672</v>
          </cell>
          <cell r="AP31">
            <v>32021</v>
          </cell>
          <cell r="AQ31">
            <v>35269</v>
          </cell>
          <cell r="AR31">
            <v>54670</v>
          </cell>
          <cell r="AS31">
            <v>64673</v>
          </cell>
          <cell r="AT31">
            <v>59541</v>
          </cell>
          <cell r="AU31">
            <v>4019</v>
          </cell>
          <cell r="AV31">
            <v>71569</v>
          </cell>
          <cell r="AW31">
            <v>10382</v>
          </cell>
          <cell r="AX31">
            <v>1932</v>
          </cell>
          <cell r="AY31">
            <v>1452</v>
          </cell>
          <cell r="AZ31">
            <v>15738</v>
          </cell>
          <cell r="BA31">
            <v>35168</v>
          </cell>
          <cell r="BB31">
            <v>22682</v>
          </cell>
          <cell r="BC31">
            <v>14323</v>
          </cell>
          <cell r="BD31">
            <v>3165</v>
          </cell>
          <cell r="BE31">
            <v>11158</v>
          </cell>
          <cell r="BF31">
            <v>20663</v>
          </cell>
          <cell r="BG31">
            <v>5400</v>
          </cell>
          <cell r="BH31">
            <v>15263</v>
          </cell>
          <cell r="BI31">
            <v>25694</v>
          </cell>
          <cell r="BJ31">
            <v>6955</v>
          </cell>
          <cell r="BK31">
            <v>18739</v>
          </cell>
          <cell r="BL31">
            <v>13459</v>
          </cell>
          <cell r="BM31">
            <v>4119</v>
          </cell>
          <cell r="BN31">
            <v>9340</v>
          </cell>
          <cell r="BO31">
            <v>20780</v>
          </cell>
          <cell r="BP31">
            <v>6435</v>
          </cell>
          <cell r="BQ31">
            <v>14345</v>
          </cell>
        </row>
        <row r="32">
          <cell r="D32">
            <v>49891</v>
          </cell>
          <cell r="E32">
            <v>12873</v>
          </cell>
          <cell r="F32">
            <v>37018</v>
          </cell>
          <cell r="G32">
            <v>50049</v>
          </cell>
          <cell r="H32">
            <v>12874</v>
          </cell>
          <cell r="I32">
            <v>37175</v>
          </cell>
          <cell r="J32">
            <v>39657</v>
          </cell>
          <cell r="K32">
            <v>10771</v>
          </cell>
          <cell r="L32">
            <v>28886</v>
          </cell>
          <cell r="M32">
            <v>39768</v>
          </cell>
          <cell r="N32">
            <v>10773</v>
          </cell>
          <cell r="O32">
            <v>28995</v>
          </cell>
          <cell r="P32">
            <v>10234</v>
          </cell>
          <cell r="Q32">
            <v>2102</v>
          </cell>
          <cell r="R32">
            <v>8132</v>
          </cell>
          <cell r="S32">
            <v>10281</v>
          </cell>
          <cell r="T32">
            <v>2101</v>
          </cell>
          <cell r="U32">
            <v>8180</v>
          </cell>
          <cell r="V32">
            <v>1758</v>
          </cell>
          <cell r="W32">
            <v>304</v>
          </cell>
          <cell r="X32">
            <v>1454</v>
          </cell>
          <cell r="Y32">
            <v>891</v>
          </cell>
          <cell r="Z32">
            <v>1753</v>
          </cell>
          <cell r="AA32">
            <v>305</v>
          </cell>
          <cell r="AB32">
            <v>1448</v>
          </cell>
          <cell r="AC32">
            <v>887</v>
          </cell>
          <cell r="AD32">
            <v>489</v>
          </cell>
          <cell r="AE32">
            <v>101</v>
          </cell>
          <cell r="AF32">
            <v>388</v>
          </cell>
          <cell r="AG32">
            <v>2808</v>
          </cell>
          <cell r="AH32">
            <v>640</v>
          </cell>
          <cell r="AI32">
            <v>2168</v>
          </cell>
          <cell r="AJ32">
            <v>9069</v>
          </cell>
          <cell r="AK32">
            <v>1896</v>
          </cell>
          <cell r="AL32">
            <v>7173</v>
          </cell>
          <cell r="AM32">
            <v>9100</v>
          </cell>
          <cell r="AN32">
            <v>1892</v>
          </cell>
          <cell r="AO32">
            <v>7208</v>
          </cell>
          <cell r="AP32">
            <v>11994</v>
          </cell>
          <cell r="AQ32">
            <v>14025</v>
          </cell>
          <cell r="AR32">
            <v>22970</v>
          </cell>
          <cell r="AS32">
            <v>25235</v>
          </cell>
          <cell r="AT32">
            <v>24814</v>
          </cell>
          <cell r="AU32">
            <v>1698</v>
          </cell>
          <cell r="AV32">
            <v>27652</v>
          </cell>
          <cell r="AW32">
            <v>4190</v>
          </cell>
          <cell r="AX32">
            <v>866</v>
          </cell>
          <cell r="AY32">
            <v>549</v>
          </cell>
          <cell r="AZ32">
            <v>5618</v>
          </cell>
          <cell r="BA32">
            <v>14011</v>
          </cell>
          <cell r="BB32">
            <v>8914</v>
          </cell>
          <cell r="BC32">
            <v>5720</v>
          </cell>
          <cell r="BD32">
            <v>1156</v>
          </cell>
          <cell r="BE32">
            <v>4564</v>
          </cell>
          <cell r="BF32">
            <v>8301</v>
          </cell>
          <cell r="BG32">
            <v>1853</v>
          </cell>
          <cell r="BH32">
            <v>6448</v>
          </cell>
          <cell r="BI32">
            <v>10224</v>
          </cell>
          <cell r="BJ32">
            <v>2839</v>
          </cell>
          <cell r="BK32">
            <v>7385</v>
          </cell>
          <cell r="BL32">
            <v>5887</v>
          </cell>
          <cell r="BM32">
            <v>1441</v>
          </cell>
          <cell r="BN32">
            <v>4446</v>
          </cell>
          <cell r="BO32">
            <v>7377</v>
          </cell>
          <cell r="BP32">
            <v>2288</v>
          </cell>
          <cell r="BQ32">
            <v>5089</v>
          </cell>
        </row>
        <row r="33">
          <cell r="D33">
            <v>66498</v>
          </cell>
          <cell r="E33">
            <v>15111</v>
          </cell>
          <cell r="F33">
            <v>51387</v>
          </cell>
          <cell r="G33">
            <v>66744</v>
          </cell>
          <cell r="H33">
            <v>15184</v>
          </cell>
          <cell r="I33">
            <v>51560</v>
          </cell>
          <cell r="J33">
            <v>53930</v>
          </cell>
          <cell r="K33">
            <v>12156</v>
          </cell>
          <cell r="L33">
            <v>41774</v>
          </cell>
          <cell r="M33">
            <v>54087</v>
          </cell>
          <cell r="N33">
            <v>12216</v>
          </cell>
          <cell r="O33">
            <v>41871</v>
          </cell>
          <cell r="P33">
            <v>12568</v>
          </cell>
          <cell r="Q33">
            <v>2955</v>
          </cell>
          <cell r="R33">
            <v>9613</v>
          </cell>
          <cell r="S33">
            <v>12657</v>
          </cell>
          <cell r="T33">
            <v>2968</v>
          </cell>
          <cell r="U33">
            <v>9689</v>
          </cell>
          <cell r="V33">
            <v>2249</v>
          </cell>
          <cell r="W33">
            <v>526</v>
          </cell>
          <cell r="X33">
            <v>1723</v>
          </cell>
          <cell r="Y33">
            <v>1186</v>
          </cell>
          <cell r="Z33">
            <v>2275</v>
          </cell>
          <cell r="AA33">
            <v>522</v>
          </cell>
          <cell r="AB33">
            <v>1753</v>
          </cell>
          <cell r="AC33">
            <v>1199</v>
          </cell>
          <cell r="AD33">
            <v>609</v>
          </cell>
          <cell r="AE33">
            <v>145</v>
          </cell>
          <cell r="AF33">
            <v>464</v>
          </cell>
          <cell r="AG33">
            <v>3357</v>
          </cell>
          <cell r="AH33">
            <v>769</v>
          </cell>
          <cell r="AI33">
            <v>2588</v>
          </cell>
          <cell r="AJ33">
            <v>11049</v>
          </cell>
          <cell r="AK33">
            <v>2606</v>
          </cell>
          <cell r="AL33">
            <v>8443</v>
          </cell>
          <cell r="AM33">
            <v>11137</v>
          </cell>
          <cell r="AN33">
            <v>2624</v>
          </cell>
          <cell r="AO33">
            <v>8513</v>
          </cell>
          <cell r="AP33">
            <v>15526</v>
          </cell>
          <cell r="AQ33">
            <v>20685</v>
          </cell>
          <cell r="AR33">
            <v>33169</v>
          </cell>
          <cell r="AS33">
            <v>34751</v>
          </cell>
          <cell r="AT33">
            <v>31993</v>
          </cell>
          <cell r="AU33">
            <v>2163</v>
          </cell>
          <cell r="AV33">
            <v>40159</v>
          </cell>
          <cell r="AW33">
            <v>5065</v>
          </cell>
          <cell r="AX33">
            <v>1076</v>
          </cell>
          <cell r="AY33">
            <v>733</v>
          </cell>
          <cell r="AZ33">
            <v>7143</v>
          </cell>
          <cell r="BA33">
            <v>20733</v>
          </cell>
          <cell r="BB33">
            <v>12071</v>
          </cell>
          <cell r="BC33">
            <v>7025</v>
          </cell>
          <cell r="BD33">
            <v>1677</v>
          </cell>
          <cell r="BE33">
            <v>5348</v>
          </cell>
          <cell r="BF33">
            <v>10299</v>
          </cell>
          <cell r="BG33">
            <v>2163</v>
          </cell>
          <cell r="BH33">
            <v>8136</v>
          </cell>
          <cell r="BI33">
            <v>13204</v>
          </cell>
          <cell r="BJ33">
            <v>2795</v>
          </cell>
          <cell r="BK33">
            <v>10409</v>
          </cell>
          <cell r="BL33">
            <v>10758</v>
          </cell>
          <cell r="BM33">
            <v>2398</v>
          </cell>
          <cell r="BN33">
            <v>8360</v>
          </cell>
          <cell r="BO33">
            <v>9106</v>
          </cell>
          <cell r="BP33">
            <v>2308</v>
          </cell>
          <cell r="BQ33">
            <v>6798</v>
          </cell>
        </row>
        <row r="34">
          <cell r="D34">
            <v>91412</v>
          </cell>
          <cell r="E34">
            <v>18646</v>
          </cell>
          <cell r="F34">
            <v>72766</v>
          </cell>
          <cell r="G34">
            <v>91616</v>
          </cell>
          <cell r="H34">
            <v>18678</v>
          </cell>
          <cell r="I34">
            <v>72938</v>
          </cell>
          <cell r="J34">
            <v>71451</v>
          </cell>
          <cell r="K34">
            <v>15329</v>
          </cell>
          <cell r="L34">
            <v>56122</v>
          </cell>
          <cell r="M34">
            <v>71513</v>
          </cell>
          <cell r="N34">
            <v>15334</v>
          </cell>
          <cell r="O34">
            <v>56179</v>
          </cell>
          <cell r="P34">
            <v>19961</v>
          </cell>
          <cell r="Q34">
            <v>3317</v>
          </cell>
          <cell r="R34">
            <v>16644</v>
          </cell>
          <cell r="S34">
            <v>20103</v>
          </cell>
          <cell r="T34">
            <v>3344</v>
          </cell>
          <cell r="U34">
            <v>16759</v>
          </cell>
          <cell r="V34">
            <v>3393</v>
          </cell>
          <cell r="W34">
            <v>509</v>
          </cell>
          <cell r="X34">
            <v>2884</v>
          </cell>
          <cell r="Y34">
            <v>1722</v>
          </cell>
          <cell r="Z34">
            <v>3453</v>
          </cell>
          <cell r="AA34">
            <v>534</v>
          </cell>
          <cell r="AB34">
            <v>2919</v>
          </cell>
          <cell r="AC34">
            <v>1767</v>
          </cell>
          <cell r="AD34">
            <v>961</v>
          </cell>
          <cell r="AE34">
            <v>164</v>
          </cell>
          <cell r="AF34">
            <v>797</v>
          </cell>
          <cell r="AG34">
            <v>5633</v>
          </cell>
          <cell r="AH34">
            <v>956</v>
          </cell>
          <cell r="AI34">
            <v>4677</v>
          </cell>
          <cell r="AJ34">
            <v>17681</v>
          </cell>
          <cell r="AK34">
            <v>2976</v>
          </cell>
          <cell r="AL34">
            <v>14705</v>
          </cell>
          <cell r="AM34">
            <v>17755</v>
          </cell>
          <cell r="AN34">
            <v>2977</v>
          </cell>
          <cell r="AO34">
            <v>14778</v>
          </cell>
          <cell r="AP34">
            <v>22371</v>
          </cell>
          <cell r="AQ34">
            <v>24861</v>
          </cell>
          <cell r="AR34">
            <v>40137</v>
          </cell>
          <cell r="AS34">
            <v>46650</v>
          </cell>
          <cell r="AT34">
            <v>44966</v>
          </cell>
          <cell r="AU34">
            <v>3457</v>
          </cell>
          <cell r="AV34">
            <v>52047</v>
          </cell>
          <cell r="AW34">
            <v>7966</v>
          </cell>
          <cell r="AX34">
            <v>1686</v>
          </cell>
          <cell r="AY34">
            <v>1235</v>
          </cell>
          <cell r="AZ34">
            <v>10939</v>
          </cell>
          <cell r="BA34">
            <v>24824</v>
          </cell>
          <cell r="BB34">
            <v>17738</v>
          </cell>
          <cell r="BC34">
            <v>11018</v>
          </cell>
          <cell r="BD34">
            <v>1856</v>
          </cell>
          <cell r="BE34">
            <v>9162</v>
          </cell>
          <cell r="BF34">
            <v>16274</v>
          </cell>
          <cell r="BG34">
            <v>3187</v>
          </cell>
          <cell r="BH34">
            <v>13087</v>
          </cell>
          <cell r="BI34">
            <v>17270</v>
          </cell>
          <cell r="BJ34">
            <v>3557</v>
          </cell>
          <cell r="BK34">
            <v>13713</v>
          </cell>
          <cell r="BL34">
            <v>10872</v>
          </cell>
          <cell r="BM34">
            <v>2212</v>
          </cell>
          <cell r="BN34">
            <v>8660</v>
          </cell>
          <cell r="BO34">
            <v>12726</v>
          </cell>
          <cell r="BP34">
            <v>2933</v>
          </cell>
          <cell r="BQ34">
            <v>9793</v>
          </cell>
        </row>
        <row r="35">
          <cell r="D35">
            <v>99416</v>
          </cell>
          <cell r="E35">
            <v>37910</v>
          </cell>
          <cell r="F35">
            <v>61506</v>
          </cell>
          <cell r="G35">
            <v>99727</v>
          </cell>
          <cell r="H35">
            <v>37920</v>
          </cell>
          <cell r="I35">
            <v>61807</v>
          </cell>
          <cell r="J35">
            <v>81559</v>
          </cell>
          <cell r="K35">
            <v>31608</v>
          </cell>
          <cell r="L35">
            <v>49951</v>
          </cell>
          <cell r="M35">
            <v>81707</v>
          </cell>
          <cell r="N35">
            <v>31522</v>
          </cell>
          <cell r="O35">
            <v>50185</v>
          </cell>
          <cell r="P35">
            <v>17857</v>
          </cell>
          <cell r="Q35">
            <v>6302</v>
          </cell>
          <cell r="R35">
            <v>11555</v>
          </cell>
          <cell r="S35">
            <v>18020</v>
          </cell>
          <cell r="T35">
            <v>6398</v>
          </cell>
          <cell r="U35">
            <v>11622</v>
          </cell>
          <cell r="V35">
            <v>3260</v>
          </cell>
          <cell r="W35">
            <v>1379</v>
          </cell>
          <cell r="X35">
            <v>1881</v>
          </cell>
          <cell r="Y35">
            <v>1715</v>
          </cell>
          <cell r="Z35">
            <v>3325</v>
          </cell>
          <cell r="AA35">
            <v>1396</v>
          </cell>
          <cell r="AB35">
            <v>1929</v>
          </cell>
          <cell r="AC35">
            <v>1732</v>
          </cell>
          <cell r="AD35">
            <v>834</v>
          </cell>
          <cell r="AE35">
            <v>267</v>
          </cell>
          <cell r="AF35">
            <v>567</v>
          </cell>
          <cell r="AG35">
            <v>4891</v>
          </cell>
          <cell r="AH35">
            <v>1545</v>
          </cell>
          <cell r="AI35">
            <v>3346</v>
          </cell>
          <cell r="AJ35">
            <v>15621</v>
          </cell>
          <cell r="AK35">
            <v>5352</v>
          </cell>
          <cell r="AL35">
            <v>10269</v>
          </cell>
          <cell r="AM35">
            <v>15759</v>
          </cell>
          <cell r="AN35">
            <v>5443</v>
          </cell>
          <cell r="AO35">
            <v>10316</v>
          </cell>
          <cell r="AP35">
            <v>24731</v>
          </cell>
          <cell r="AQ35">
            <v>29367</v>
          </cell>
          <cell r="AR35">
            <v>47645</v>
          </cell>
          <cell r="AS35">
            <v>51272</v>
          </cell>
          <cell r="AT35">
            <v>48455</v>
          </cell>
          <cell r="AU35">
            <v>3300</v>
          </cell>
          <cell r="AV35">
            <v>57143</v>
          </cell>
          <cell r="AW35">
            <v>7129</v>
          </cell>
          <cell r="AX35">
            <v>1593</v>
          </cell>
          <cell r="AY35">
            <v>1219</v>
          </cell>
          <cell r="AZ35">
            <v>11997</v>
          </cell>
          <cell r="BA35">
            <v>29334</v>
          </cell>
          <cell r="BB35">
            <v>15209</v>
          </cell>
          <cell r="BC35">
            <v>9804</v>
          </cell>
          <cell r="BD35">
            <v>3458</v>
          </cell>
          <cell r="BE35">
            <v>6346</v>
          </cell>
          <cell r="BF35">
            <v>16616</v>
          </cell>
          <cell r="BG35">
            <v>6412</v>
          </cell>
          <cell r="BH35">
            <v>10204</v>
          </cell>
          <cell r="BI35">
            <v>20277</v>
          </cell>
          <cell r="BJ35">
            <v>7608</v>
          </cell>
          <cell r="BK35">
            <v>12669</v>
          </cell>
          <cell r="BL35">
            <v>13454</v>
          </cell>
          <cell r="BM35">
            <v>4788</v>
          </cell>
          <cell r="BN35">
            <v>8666</v>
          </cell>
          <cell r="BO35">
            <v>15174</v>
          </cell>
          <cell r="BP35">
            <v>6072</v>
          </cell>
          <cell r="BQ35">
            <v>9102</v>
          </cell>
        </row>
        <row r="36">
          <cell r="D36">
            <v>92052</v>
          </cell>
          <cell r="E36">
            <v>22175</v>
          </cell>
          <cell r="F36">
            <v>69877</v>
          </cell>
          <cell r="G36">
            <v>92162</v>
          </cell>
          <cell r="H36">
            <v>22169</v>
          </cell>
          <cell r="I36">
            <v>69993</v>
          </cell>
          <cell r="J36">
            <v>72242</v>
          </cell>
          <cell r="K36">
            <v>18115</v>
          </cell>
          <cell r="L36">
            <v>54127</v>
          </cell>
          <cell r="M36">
            <v>72294</v>
          </cell>
          <cell r="N36">
            <v>18098</v>
          </cell>
          <cell r="O36">
            <v>54196</v>
          </cell>
          <cell r="P36">
            <v>19810</v>
          </cell>
          <cell r="Q36">
            <v>4060</v>
          </cell>
          <cell r="R36">
            <v>15750</v>
          </cell>
          <cell r="S36">
            <v>19868</v>
          </cell>
          <cell r="T36">
            <v>4071</v>
          </cell>
          <cell r="U36">
            <v>15797</v>
          </cell>
          <cell r="V36">
            <v>3092</v>
          </cell>
          <cell r="W36">
            <v>643</v>
          </cell>
          <cell r="X36">
            <v>2449</v>
          </cell>
          <cell r="Y36">
            <v>1601</v>
          </cell>
          <cell r="Z36">
            <v>3088</v>
          </cell>
          <cell r="AA36">
            <v>640</v>
          </cell>
          <cell r="AB36">
            <v>2448</v>
          </cell>
          <cell r="AC36">
            <v>1609</v>
          </cell>
          <cell r="AD36">
            <v>908</v>
          </cell>
          <cell r="AE36">
            <v>188</v>
          </cell>
          <cell r="AF36">
            <v>720</v>
          </cell>
          <cell r="AG36">
            <v>5349</v>
          </cell>
          <cell r="AH36">
            <v>1075</v>
          </cell>
          <cell r="AI36">
            <v>4274</v>
          </cell>
          <cell r="AJ36">
            <v>17748</v>
          </cell>
          <cell r="AK36">
            <v>3635</v>
          </cell>
          <cell r="AL36">
            <v>14113</v>
          </cell>
          <cell r="AM36">
            <v>17814</v>
          </cell>
          <cell r="AN36">
            <v>3643</v>
          </cell>
          <cell r="AO36">
            <v>14171</v>
          </cell>
          <cell r="AP36">
            <v>23503</v>
          </cell>
          <cell r="AQ36">
            <v>24968</v>
          </cell>
          <cell r="AR36">
            <v>39133</v>
          </cell>
          <cell r="AS36">
            <v>47082</v>
          </cell>
          <cell r="AT36">
            <v>45080</v>
          </cell>
          <cell r="AU36">
            <v>3013</v>
          </cell>
          <cell r="AV36">
            <v>54508</v>
          </cell>
          <cell r="AW36">
            <v>8245</v>
          </cell>
          <cell r="AX36">
            <v>1479</v>
          </cell>
          <cell r="AY36">
            <v>1034</v>
          </cell>
          <cell r="AZ36">
            <v>11531</v>
          </cell>
          <cell r="BA36">
            <v>24793</v>
          </cell>
          <cell r="BB36">
            <v>17557</v>
          </cell>
          <cell r="BC36">
            <v>11430</v>
          </cell>
          <cell r="BD36">
            <v>2356</v>
          </cell>
          <cell r="BE36">
            <v>9074</v>
          </cell>
          <cell r="BF36">
            <v>14887</v>
          </cell>
          <cell r="BG36">
            <v>3791</v>
          </cell>
          <cell r="BH36">
            <v>11096</v>
          </cell>
          <cell r="BI36">
            <v>19123</v>
          </cell>
          <cell r="BJ36">
            <v>4858</v>
          </cell>
          <cell r="BK36">
            <v>14265</v>
          </cell>
          <cell r="BL36">
            <v>9429</v>
          </cell>
          <cell r="BM36">
            <v>2211</v>
          </cell>
          <cell r="BN36">
            <v>7218</v>
          </cell>
          <cell r="BO36">
            <v>16422</v>
          </cell>
          <cell r="BP36">
            <v>4300</v>
          </cell>
          <cell r="BQ36">
            <v>12122</v>
          </cell>
        </row>
        <row r="37">
          <cell r="D37">
            <v>40942</v>
          </cell>
          <cell r="E37">
            <v>7440</v>
          </cell>
          <cell r="F37">
            <v>33502</v>
          </cell>
          <cell r="G37">
            <v>41095</v>
          </cell>
          <cell r="H37">
            <v>7474</v>
          </cell>
          <cell r="I37">
            <v>33621</v>
          </cell>
          <cell r="J37">
            <v>31800</v>
          </cell>
          <cell r="K37">
            <v>5940</v>
          </cell>
          <cell r="L37">
            <v>25860</v>
          </cell>
          <cell r="M37">
            <v>31889</v>
          </cell>
          <cell r="N37">
            <v>5957</v>
          </cell>
          <cell r="O37">
            <v>25932</v>
          </cell>
          <cell r="P37">
            <v>9142</v>
          </cell>
          <cell r="Q37">
            <v>1500</v>
          </cell>
          <cell r="R37">
            <v>7642</v>
          </cell>
          <cell r="S37">
            <v>9206</v>
          </cell>
          <cell r="T37">
            <v>1517</v>
          </cell>
          <cell r="U37">
            <v>7689</v>
          </cell>
          <cell r="V37">
            <v>1596</v>
          </cell>
          <cell r="W37">
            <v>269</v>
          </cell>
          <cell r="X37">
            <v>1327</v>
          </cell>
          <cell r="Y37">
            <v>829</v>
          </cell>
          <cell r="Z37">
            <v>1632</v>
          </cell>
          <cell r="AA37">
            <v>274</v>
          </cell>
          <cell r="AB37">
            <v>1358</v>
          </cell>
          <cell r="AC37">
            <v>855</v>
          </cell>
          <cell r="AD37">
            <v>464</v>
          </cell>
          <cell r="AE37">
            <v>66</v>
          </cell>
          <cell r="AF37">
            <v>398</v>
          </cell>
          <cell r="AG37">
            <v>2561</v>
          </cell>
          <cell r="AH37">
            <v>412</v>
          </cell>
          <cell r="AI37">
            <v>2149</v>
          </cell>
          <cell r="AJ37">
            <v>8056</v>
          </cell>
          <cell r="AK37">
            <v>1320</v>
          </cell>
          <cell r="AL37">
            <v>6736</v>
          </cell>
          <cell r="AM37">
            <v>8088</v>
          </cell>
          <cell r="AN37">
            <v>1329</v>
          </cell>
          <cell r="AO37">
            <v>6759</v>
          </cell>
          <cell r="AP37">
            <v>9812</v>
          </cell>
          <cell r="AQ37">
            <v>11292</v>
          </cell>
          <cell r="AR37">
            <v>18653</v>
          </cell>
          <cell r="AS37">
            <v>20900</v>
          </cell>
          <cell r="AT37">
            <v>20195</v>
          </cell>
          <cell r="AU37">
            <v>1581</v>
          </cell>
          <cell r="AV37">
            <v>24433</v>
          </cell>
          <cell r="AW37">
            <v>3678</v>
          </cell>
          <cell r="AX37">
            <v>777</v>
          </cell>
          <cell r="AY37">
            <v>554</v>
          </cell>
          <cell r="AZ37">
            <v>4547</v>
          </cell>
          <cell r="BA37">
            <v>11344</v>
          </cell>
          <cell r="BB37">
            <v>7999</v>
          </cell>
          <cell r="BC37">
            <v>5013</v>
          </cell>
          <cell r="BD37">
            <v>831</v>
          </cell>
          <cell r="BE37">
            <v>4182</v>
          </cell>
          <cell r="BF37">
            <v>6977</v>
          </cell>
          <cell r="BG37">
            <v>1266</v>
          </cell>
          <cell r="BH37">
            <v>5711</v>
          </cell>
          <cell r="BI37">
            <v>7907</v>
          </cell>
          <cell r="BJ37">
            <v>1341</v>
          </cell>
          <cell r="BK37">
            <v>6566</v>
          </cell>
          <cell r="BL37">
            <v>5020</v>
          </cell>
          <cell r="BM37">
            <v>775</v>
          </cell>
          <cell r="BN37">
            <v>4245</v>
          </cell>
          <cell r="BO37">
            <v>5065</v>
          </cell>
          <cell r="BP37">
            <v>1093</v>
          </cell>
          <cell r="BQ37">
            <v>3972</v>
          </cell>
        </row>
        <row r="38">
          <cell r="D38">
            <v>69394</v>
          </cell>
          <cell r="E38">
            <v>8463</v>
          </cell>
          <cell r="F38">
            <v>60931</v>
          </cell>
          <cell r="G38">
            <v>69578</v>
          </cell>
          <cell r="H38">
            <v>8466</v>
          </cell>
          <cell r="I38">
            <v>61112</v>
          </cell>
          <cell r="J38">
            <v>54294</v>
          </cell>
          <cell r="K38">
            <v>6900</v>
          </cell>
          <cell r="L38">
            <v>47394</v>
          </cell>
          <cell r="M38">
            <v>54403</v>
          </cell>
          <cell r="N38">
            <v>6898</v>
          </cell>
          <cell r="O38">
            <v>47505</v>
          </cell>
          <cell r="P38">
            <v>15100</v>
          </cell>
          <cell r="Q38">
            <v>1563</v>
          </cell>
          <cell r="R38">
            <v>13537</v>
          </cell>
          <cell r="S38">
            <v>15175</v>
          </cell>
          <cell r="T38">
            <v>1568</v>
          </cell>
          <cell r="U38">
            <v>13607</v>
          </cell>
          <cell r="V38">
            <v>2580</v>
          </cell>
          <cell r="W38">
            <v>268</v>
          </cell>
          <cell r="X38">
            <v>2312</v>
          </cell>
          <cell r="Y38">
            <v>1334</v>
          </cell>
          <cell r="Z38">
            <v>2581</v>
          </cell>
          <cell r="AA38">
            <v>270</v>
          </cell>
          <cell r="AB38">
            <v>2311</v>
          </cell>
          <cell r="AC38">
            <v>1322</v>
          </cell>
          <cell r="AD38">
            <v>704</v>
          </cell>
          <cell r="AE38">
            <v>71</v>
          </cell>
          <cell r="AF38">
            <v>633</v>
          </cell>
          <cell r="AG38">
            <v>4167</v>
          </cell>
          <cell r="AH38">
            <v>427</v>
          </cell>
          <cell r="AI38">
            <v>3740</v>
          </cell>
          <cell r="AJ38">
            <v>13375</v>
          </cell>
          <cell r="AK38">
            <v>1375</v>
          </cell>
          <cell r="AL38">
            <v>12000</v>
          </cell>
          <cell r="AM38">
            <v>13449</v>
          </cell>
          <cell r="AN38">
            <v>1382</v>
          </cell>
          <cell r="AO38">
            <v>12067</v>
          </cell>
          <cell r="AP38">
            <v>16710</v>
          </cell>
          <cell r="AQ38">
            <v>18402</v>
          </cell>
          <cell r="AR38">
            <v>30126</v>
          </cell>
          <cell r="AS38">
            <v>35047</v>
          </cell>
          <cell r="AT38">
            <v>34531</v>
          </cell>
          <cell r="AU38">
            <v>2520</v>
          </cell>
          <cell r="AV38">
            <v>39860</v>
          </cell>
          <cell r="AW38">
            <v>6151</v>
          </cell>
          <cell r="AX38">
            <v>1259</v>
          </cell>
          <cell r="AY38">
            <v>852</v>
          </cell>
          <cell r="AZ38">
            <v>8399</v>
          </cell>
          <cell r="BA38">
            <v>18386</v>
          </cell>
          <cell r="BB38">
            <v>14663</v>
          </cell>
          <cell r="BC38">
            <v>8427</v>
          </cell>
          <cell r="BD38">
            <v>871</v>
          </cell>
          <cell r="BE38">
            <v>7556</v>
          </cell>
          <cell r="BF38">
            <v>12530</v>
          </cell>
          <cell r="BG38">
            <v>1562</v>
          </cell>
          <cell r="BH38">
            <v>10968</v>
          </cell>
          <cell r="BI38">
            <v>12813</v>
          </cell>
          <cell r="BJ38">
            <v>1472</v>
          </cell>
          <cell r="BK38">
            <v>11341</v>
          </cell>
          <cell r="BL38">
            <v>7906</v>
          </cell>
          <cell r="BM38">
            <v>963</v>
          </cell>
          <cell r="BN38">
            <v>6943</v>
          </cell>
          <cell r="BO38">
            <v>10033</v>
          </cell>
          <cell r="BP38">
            <v>1209</v>
          </cell>
          <cell r="BQ38">
            <v>8824</v>
          </cell>
        </row>
        <row r="39">
          <cell r="D39">
            <v>43179</v>
          </cell>
          <cell r="E39">
            <v>20726</v>
          </cell>
          <cell r="F39">
            <v>22453</v>
          </cell>
          <cell r="G39">
            <v>43247</v>
          </cell>
          <cell r="H39">
            <v>20729</v>
          </cell>
          <cell r="I39">
            <v>22518</v>
          </cell>
          <cell r="J39">
            <v>35241</v>
          </cell>
          <cell r="K39">
            <v>16926</v>
          </cell>
          <cell r="L39">
            <v>18315</v>
          </cell>
          <cell r="M39">
            <v>35249</v>
          </cell>
          <cell r="N39">
            <v>16932</v>
          </cell>
          <cell r="O39">
            <v>18317</v>
          </cell>
          <cell r="P39">
            <v>7938</v>
          </cell>
          <cell r="Q39">
            <v>3800</v>
          </cell>
          <cell r="R39">
            <v>4138</v>
          </cell>
          <cell r="S39">
            <v>7998</v>
          </cell>
          <cell r="T39">
            <v>3797</v>
          </cell>
          <cell r="U39">
            <v>4201</v>
          </cell>
          <cell r="V39">
            <v>1293</v>
          </cell>
          <cell r="W39">
            <v>570</v>
          </cell>
          <cell r="X39">
            <v>723</v>
          </cell>
          <cell r="Y39">
            <v>672</v>
          </cell>
          <cell r="Z39">
            <v>1340</v>
          </cell>
          <cell r="AA39">
            <v>575</v>
          </cell>
          <cell r="AB39">
            <v>765</v>
          </cell>
          <cell r="AC39">
            <v>695</v>
          </cell>
          <cell r="AD39">
            <v>369</v>
          </cell>
          <cell r="AE39">
            <v>188</v>
          </cell>
          <cell r="AF39">
            <v>181</v>
          </cell>
          <cell r="AG39">
            <v>2099</v>
          </cell>
          <cell r="AH39">
            <v>1038</v>
          </cell>
          <cell r="AI39">
            <v>1061</v>
          </cell>
          <cell r="AJ39">
            <v>7040</v>
          </cell>
          <cell r="AK39">
            <v>3401</v>
          </cell>
          <cell r="AL39">
            <v>3639</v>
          </cell>
          <cell r="AM39">
            <v>7069</v>
          </cell>
          <cell r="AN39">
            <v>3401</v>
          </cell>
          <cell r="AO39">
            <v>3668</v>
          </cell>
          <cell r="AP39">
            <v>10633</v>
          </cell>
          <cell r="AQ39">
            <v>12698</v>
          </cell>
          <cell r="AR39">
            <v>20310</v>
          </cell>
          <cell r="AS39">
            <v>22104</v>
          </cell>
          <cell r="AT39">
            <v>21143</v>
          </cell>
          <cell r="AU39">
            <v>1380</v>
          </cell>
          <cell r="AV39">
            <v>27052</v>
          </cell>
          <cell r="AW39">
            <v>3237</v>
          </cell>
          <cell r="AX39">
            <v>645</v>
          </cell>
          <cell r="AY39">
            <v>534</v>
          </cell>
          <cell r="AZ39">
            <v>5017</v>
          </cell>
          <cell r="BA39">
            <v>12671</v>
          </cell>
          <cell r="BB39">
            <v>5291</v>
          </cell>
          <cell r="BC39">
            <v>4559</v>
          </cell>
          <cell r="BD39">
            <v>2184</v>
          </cell>
          <cell r="BE39">
            <v>2375</v>
          </cell>
          <cell r="BF39">
            <v>6957</v>
          </cell>
          <cell r="BG39">
            <v>3248</v>
          </cell>
          <cell r="BH39">
            <v>3709</v>
          </cell>
          <cell r="BI39">
            <v>9377</v>
          </cell>
          <cell r="BJ39">
            <v>4810</v>
          </cell>
          <cell r="BK39">
            <v>4567</v>
          </cell>
          <cell r="BL39">
            <v>5541</v>
          </cell>
          <cell r="BM39">
            <v>2415</v>
          </cell>
          <cell r="BN39">
            <v>3126</v>
          </cell>
          <cell r="BO39">
            <v>7013</v>
          </cell>
          <cell r="BP39">
            <v>3515</v>
          </cell>
          <cell r="BQ39">
            <v>3498</v>
          </cell>
        </row>
        <row r="40">
          <cell r="D40">
            <v>70982</v>
          </cell>
          <cell r="E40">
            <v>8063</v>
          </cell>
          <cell r="F40">
            <v>62919</v>
          </cell>
          <cell r="G40">
            <v>71231</v>
          </cell>
          <cell r="H40">
            <v>8078</v>
          </cell>
          <cell r="I40">
            <v>63153</v>
          </cell>
          <cell r="J40">
            <v>55650</v>
          </cell>
          <cell r="K40">
            <v>6761</v>
          </cell>
          <cell r="L40">
            <v>48889</v>
          </cell>
          <cell r="M40">
            <v>55773</v>
          </cell>
          <cell r="N40">
            <v>6758</v>
          </cell>
          <cell r="O40">
            <v>49015</v>
          </cell>
          <cell r="P40">
            <v>15332</v>
          </cell>
          <cell r="Q40">
            <v>1302</v>
          </cell>
          <cell r="R40">
            <v>14030</v>
          </cell>
          <cell r="S40">
            <v>15458</v>
          </cell>
          <cell r="T40">
            <v>1320</v>
          </cell>
          <cell r="U40">
            <v>14138</v>
          </cell>
          <cell r="V40">
            <v>2708</v>
          </cell>
          <cell r="W40">
            <v>258</v>
          </cell>
          <cell r="X40">
            <v>2450</v>
          </cell>
          <cell r="Y40">
            <v>1401</v>
          </cell>
          <cell r="Z40">
            <v>2750</v>
          </cell>
          <cell r="AA40">
            <v>267</v>
          </cell>
          <cell r="AB40">
            <v>2483</v>
          </cell>
          <cell r="AC40">
            <v>1423</v>
          </cell>
          <cell r="AD40">
            <v>718</v>
          </cell>
          <cell r="AE40">
            <v>55</v>
          </cell>
          <cell r="AF40">
            <v>663</v>
          </cell>
          <cell r="AG40">
            <v>4160</v>
          </cell>
          <cell r="AH40">
            <v>351</v>
          </cell>
          <cell r="AI40">
            <v>3809</v>
          </cell>
          <cell r="AJ40">
            <v>13500</v>
          </cell>
          <cell r="AK40">
            <v>1115</v>
          </cell>
          <cell r="AL40">
            <v>12385</v>
          </cell>
          <cell r="AM40">
            <v>13603</v>
          </cell>
          <cell r="AN40">
            <v>1134</v>
          </cell>
          <cell r="AO40">
            <v>12469</v>
          </cell>
          <cell r="AP40">
            <v>17481</v>
          </cell>
          <cell r="AQ40">
            <v>18494</v>
          </cell>
          <cell r="AR40">
            <v>30121</v>
          </cell>
          <cell r="AS40">
            <v>35844</v>
          </cell>
          <cell r="AT40">
            <v>35387</v>
          </cell>
          <cell r="AU40">
            <v>2731</v>
          </cell>
          <cell r="AV40">
            <v>36979</v>
          </cell>
          <cell r="AW40">
            <v>6205</v>
          </cell>
          <cell r="AX40">
            <v>1327</v>
          </cell>
          <cell r="AY40">
            <v>986</v>
          </cell>
          <cell r="AZ40">
            <v>8847</v>
          </cell>
          <cell r="BA40">
            <v>18480</v>
          </cell>
          <cell r="BB40">
            <v>15349</v>
          </cell>
          <cell r="BC40">
            <v>8547</v>
          </cell>
          <cell r="BD40">
            <v>701</v>
          </cell>
          <cell r="BE40">
            <v>7846</v>
          </cell>
          <cell r="BF40">
            <v>13662</v>
          </cell>
          <cell r="BG40">
            <v>1541</v>
          </cell>
          <cell r="BH40">
            <v>12121</v>
          </cell>
          <cell r="BI40">
            <v>13078</v>
          </cell>
          <cell r="BJ40">
            <v>1433</v>
          </cell>
          <cell r="BK40">
            <v>11645</v>
          </cell>
          <cell r="BL40">
            <v>7519</v>
          </cell>
          <cell r="BM40">
            <v>942</v>
          </cell>
          <cell r="BN40">
            <v>6577</v>
          </cell>
          <cell r="BO40">
            <v>10001</v>
          </cell>
          <cell r="BP40">
            <v>1440</v>
          </cell>
          <cell r="BQ40">
            <v>8561</v>
          </cell>
        </row>
        <row r="41">
          <cell r="D41">
            <v>116705</v>
          </cell>
          <cell r="E41">
            <v>41047</v>
          </cell>
          <cell r="F41">
            <v>75658</v>
          </cell>
          <cell r="G41">
            <v>116894</v>
          </cell>
          <cell r="H41">
            <v>41088</v>
          </cell>
          <cell r="I41">
            <v>75806</v>
          </cell>
          <cell r="J41">
            <v>90907</v>
          </cell>
          <cell r="K41">
            <v>33782</v>
          </cell>
          <cell r="L41">
            <v>57125</v>
          </cell>
          <cell r="M41">
            <v>91080</v>
          </cell>
          <cell r="N41">
            <v>33799</v>
          </cell>
          <cell r="O41">
            <v>57281</v>
          </cell>
          <cell r="P41">
            <v>25798</v>
          </cell>
          <cell r="Q41">
            <v>7265</v>
          </cell>
          <cell r="R41">
            <v>18533</v>
          </cell>
          <cell r="S41">
            <v>25814</v>
          </cell>
          <cell r="T41">
            <v>7289</v>
          </cell>
          <cell r="U41">
            <v>18525</v>
          </cell>
          <cell r="V41">
            <v>4017</v>
          </cell>
          <cell r="W41">
            <v>1222</v>
          </cell>
          <cell r="X41">
            <v>2795</v>
          </cell>
          <cell r="Y41">
            <v>2041</v>
          </cell>
          <cell r="Z41">
            <v>4010</v>
          </cell>
          <cell r="AA41">
            <v>1208</v>
          </cell>
          <cell r="AB41">
            <v>2802</v>
          </cell>
          <cell r="AC41">
            <v>2049</v>
          </cell>
          <cell r="AD41">
            <v>1337</v>
          </cell>
          <cell r="AE41">
            <v>343</v>
          </cell>
          <cell r="AF41">
            <v>994</v>
          </cell>
          <cell r="AG41">
            <v>7344</v>
          </cell>
          <cell r="AH41">
            <v>1939</v>
          </cell>
          <cell r="AI41">
            <v>5405</v>
          </cell>
          <cell r="AJ41">
            <v>23149</v>
          </cell>
          <cell r="AK41">
            <v>6458</v>
          </cell>
          <cell r="AL41">
            <v>16691</v>
          </cell>
          <cell r="AM41">
            <v>23139</v>
          </cell>
          <cell r="AN41">
            <v>6488</v>
          </cell>
          <cell r="AO41">
            <v>16651</v>
          </cell>
          <cell r="AP41">
            <v>29890</v>
          </cell>
          <cell r="AQ41">
            <v>32339</v>
          </cell>
          <cell r="AR41">
            <v>49783</v>
          </cell>
          <cell r="AS41">
            <v>60781</v>
          </cell>
          <cell r="AT41">
            <v>56113</v>
          </cell>
          <cell r="AU41">
            <v>4061</v>
          </cell>
          <cell r="AV41">
            <v>68690</v>
          </cell>
          <cell r="AW41">
            <v>10672</v>
          </cell>
          <cell r="AX41">
            <v>1961</v>
          </cell>
          <cell r="AY41">
            <v>1417</v>
          </cell>
          <cell r="AZ41">
            <v>14459</v>
          </cell>
          <cell r="BA41">
            <v>32273</v>
          </cell>
          <cell r="BB41">
            <v>18750</v>
          </cell>
          <cell r="BC41">
            <v>14459</v>
          </cell>
          <cell r="BD41">
            <v>4142</v>
          </cell>
          <cell r="BE41">
            <v>10317</v>
          </cell>
          <cell r="BF41">
            <v>20030</v>
          </cell>
          <cell r="BG41">
            <v>6884</v>
          </cell>
          <cell r="BH41">
            <v>13146</v>
          </cell>
          <cell r="BI41">
            <v>23696</v>
          </cell>
          <cell r="BJ41">
            <v>8844</v>
          </cell>
          <cell r="BK41">
            <v>14852</v>
          </cell>
          <cell r="BL41">
            <v>12443</v>
          </cell>
          <cell r="BM41">
            <v>4015</v>
          </cell>
          <cell r="BN41">
            <v>8428</v>
          </cell>
          <cell r="BO41">
            <v>18565</v>
          </cell>
          <cell r="BP41">
            <v>7179</v>
          </cell>
          <cell r="BQ41">
            <v>11386</v>
          </cell>
        </row>
        <row r="42">
          <cell r="D42">
            <v>161676</v>
          </cell>
          <cell r="E42">
            <v>65942</v>
          </cell>
          <cell r="F42">
            <v>95734</v>
          </cell>
          <cell r="G42">
            <v>161761</v>
          </cell>
          <cell r="H42">
            <v>65935</v>
          </cell>
          <cell r="I42">
            <v>95826</v>
          </cell>
          <cell r="J42">
            <v>128496</v>
          </cell>
          <cell r="K42">
            <v>53172</v>
          </cell>
          <cell r="L42">
            <v>75324</v>
          </cell>
          <cell r="M42">
            <v>128378</v>
          </cell>
          <cell r="N42">
            <v>53138</v>
          </cell>
          <cell r="O42">
            <v>75240</v>
          </cell>
          <cell r="P42">
            <v>33180</v>
          </cell>
          <cell r="Q42">
            <v>12770</v>
          </cell>
          <cell r="R42">
            <v>20410</v>
          </cell>
          <cell r="S42">
            <v>33383</v>
          </cell>
          <cell r="T42">
            <v>12797</v>
          </cell>
          <cell r="U42">
            <v>20586</v>
          </cell>
          <cell r="V42">
            <v>5012</v>
          </cell>
          <cell r="W42">
            <v>1869</v>
          </cell>
          <cell r="X42">
            <v>3143</v>
          </cell>
          <cell r="Y42">
            <v>2563</v>
          </cell>
          <cell r="Z42">
            <v>5091</v>
          </cell>
          <cell r="AA42">
            <v>1881</v>
          </cell>
          <cell r="AB42">
            <v>3210</v>
          </cell>
          <cell r="AC42">
            <v>2617</v>
          </cell>
          <cell r="AD42">
            <v>1516</v>
          </cell>
          <cell r="AE42">
            <v>631</v>
          </cell>
          <cell r="AF42">
            <v>885</v>
          </cell>
          <cell r="AG42">
            <v>8824</v>
          </cell>
          <cell r="AH42">
            <v>3492</v>
          </cell>
          <cell r="AI42">
            <v>5332</v>
          </cell>
          <cell r="AJ42">
            <v>29910</v>
          </cell>
          <cell r="AK42">
            <v>11559</v>
          </cell>
          <cell r="AL42">
            <v>18351</v>
          </cell>
          <cell r="AM42">
            <v>29986</v>
          </cell>
          <cell r="AN42">
            <v>11550</v>
          </cell>
          <cell r="AO42">
            <v>18436</v>
          </cell>
          <cell r="AP42">
            <v>40920</v>
          </cell>
          <cell r="AQ42">
            <v>46305</v>
          </cell>
          <cell r="AR42">
            <v>70468</v>
          </cell>
          <cell r="AS42">
            <v>84010</v>
          </cell>
          <cell r="AT42">
            <v>77751</v>
          </cell>
          <cell r="AU42">
            <v>5103</v>
          </cell>
          <cell r="AV42">
            <v>99019</v>
          </cell>
          <cell r="AW42">
            <v>13939</v>
          </cell>
          <cell r="AX42">
            <v>2474</v>
          </cell>
          <cell r="AY42">
            <v>1752</v>
          </cell>
          <cell r="AZ42">
            <v>19886</v>
          </cell>
          <cell r="BA42">
            <v>45959</v>
          </cell>
          <cell r="BB42">
            <v>24665</v>
          </cell>
          <cell r="BC42">
            <v>19468</v>
          </cell>
          <cell r="BD42">
            <v>7424</v>
          </cell>
          <cell r="BE42">
            <v>12044</v>
          </cell>
          <cell r="BF42">
            <v>25997</v>
          </cell>
          <cell r="BG42">
            <v>9759</v>
          </cell>
          <cell r="BH42">
            <v>16238</v>
          </cell>
          <cell r="BI42">
            <v>32849</v>
          </cell>
          <cell r="BJ42">
            <v>13519</v>
          </cell>
          <cell r="BK42">
            <v>19330</v>
          </cell>
          <cell r="BL42">
            <v>17665</v>
          </cell>
          <cell r="BM42">
            <v>8686</v>
          </cell>
          <cell r="BN42">
            <v>8979</v>
          </cell>
          <cell r="BO42">
            <v>28555</v>
          </cell>
          <cell r="BP42">
            <v>11527</v>
          </cell>
          <cell r="BQ42">
            <v>17028</v>
          </cell>
        </row>
        <row r="43">
          <cell r="D43">
            <v>2558052</v>
          </cell>
          <cell r="E43">
            <v>623888</v>
          </cell>
          <cell r="F43">
            <v>1934164</v>
          </cell>
          <cell r="G43">
            <v>2564089</v>
          </cell>
          <cell r="H43">
            <v>624371</v>
          </cell>
          <cell r="I43">
            <v>1939718</v>
          </cell>
          <cell r="J43">
            <v>2041877</v>
          </cell>
          <cell r="K43">
            <v>516124</v>
          </cell>
          <cell r="L43">
            <v>1525753</v>
          </cell>
          <cell r="M43">
            <v>2044851</v>
          </cell>
          <cell r="N43">
            <v>516011</v>
          </cell>
          <cell r="O43">
            <v>1528840</v>
          </cell>
          <cell r="P43">
            <v>516175</v>
          </cell>
          <cell r="Q43">
            <v>107764</v>
          </cell>
          <cell r="R43">
            <v>408411</v>
          </cell>
          <cell r="S43">
            <v>519238</v>
          </cell>
          <cell r="T43">
            <v>108360</v>
          </cell>
          <cell r="U43">
            <v>410878</v>
          </cell>
          <cell r="V43">
            <v>86417</v>
          </cell>
          <cell r="W43">
            <v>17976</v>
          </cell>
          <cell r="X43">
            <v>68441</v>
          </cell>
          <cell r="Y43">
            <v>44410</v>
          </cell>
          <cell r="Z43">
            <v>87389</v>
          </cell>
          <cell r="AA43">
            <v>18100</v>
          </cell>
          <cell r="AB43">
            <v>69289</v>
          </cell>
          <cell r="AC43">
            <v>44924</v>
          </cell>
          <cell r="AD43">
            <v>24497</v>
          </cell>
          <cell r="AE43">
            <v>5029</v>
          </cell>
          <cell r="AF43">
            <v>19468</v>
          </cell>
          <cell r="AG43">
            <v>140518</v>
          </cell>
          <cell r="AH43">
            <v>29093</v>
          </cell>
          <cell r="AI43">
            <v>111425</v>
          </cell>
          <cell r="AJ43">
            <v>458232</v>
          </cell>
          <cell r="AK43">
            <v>95741</v>
          </cell>
          <cell r="AL43">
            <v>362491</v>
          </cell>
          <cell r="AM43">
            <v>460434</v>
          </cell>
          <cell r="AN43">
            <v>96208</v>
          </cell>
          <cell r="AO43">
            <v>364226</v>
          </cell>
          <cell r="AP43">
            <v>638726</v>
          </cell>
          <cell r="AQ43">
            <v>726946</v>
          </cell>
          <cell r="AR43">
            <v>1152907</v>
          </cell>
          <cell r="AS43">
            <v>1316627</v>
          </cell>
          <cell r="AT43">
            <v>1247462</v>
          </cell>
          <cell r="AU43">
            <v>86883</v>
          </cell>
          <cell r="AV43">
            <v>1493342</v>
          </cell>
          <cell r="AW43">
            <v>209873</v>
          </cell>
          <cell r="AX43">
            <v>42465</v>
          </cell>
          <cell r="AY43">
            <v>30566</v>
          </cell>
          <cell r="AZ43">
            <v>308403</v>
          </cell>
          <cell r="BA43">
            <v>725317</v>
          </cell>
          <cell r="BB43">
            <v>479972</v>
          </cell>
          <cell r="BC43">
            <v>291332</v>
          </cell>
          <cell r="BD43">
            <v>61166</v>
          </cell>
          <cell r="BE43">
            <v>230166</v>
          </cell>
          <cell r="BF43">
            <v>428979</v>
          </cell>
          <cell r="BG43">
            <v>98808</v>
          </cell>
          <cell r="BH43">
            <v>330171</v>
          </cell>
          <cell r="BI43">
            <v>518644</v>
          </cell>
          <cell r="BJ43">
            <v>128841</v>
          </cell>
          <cell r="BK43">
            <v>389803</v>
          </cell>
          <cell r="BL43">
            <v>310631</v>
          </cell>
          <cell r="BM43">
            <v>78054</v>
          </cell>
          <cell r="BN43">
            <v>232577</v>
          </cell>
          <cell r="BO43">
            <v>403950</v>
          </cell>
          <cell r="BP43">
            <v>107877</v>
          </cell>
          <cell r="BQ43">
            <v>296073</v>
          </cell>
        </row>
        <row r="45">
          <cell r="D45">
            <v>3542708</v>
          </cell>
          <cell r="E45">
            <v>1527483</v>
          </cell>
          <cell r="F45">
            <v>2015225</v>
          </cell>
          <cell r="G45">
            <v>3545124</v>
          </cell>
          <cell r="H45">
            <v>1524689</v>
          </cell>
          <cell r="I45">
            <v>2020435</v>
          </cell>
          <cell r="J45">
            <v>2873157</v>
          </cell>
          <cell r="K45">
            <v>1283137</v>
          </cell>
          <cell r="L45">
            <v>1590020</v>
          </cell>
          <cell r="M45">
            <v>2872362</v>
          </cell>
          <cell r="N45">
            <v>1279556</v>
          </cell>
          <cell r="O45">
            <v>1592806</v>
          </cell>
          <cell r="P45">
            <v>669551</v>
          </cell>
          <cell r="Q45">
            <v>244346</v>
          </cell>
          <cell r="R45">
            <v>425205</v>
          </cell>
          <cell r="S45">
            <v>672762</v>
          </cell>
          <cell r="T45">
            <v>245133</v>
          </cell>
          <cell r="U45">
            <v>427629</v>
          </cell>
          <cell r="V45">
            <v>109705</v>
          </cell>
          <cell r="W45">
            <v>39039</v>
          </cell>
          <cell r="X45">
            <v>70666</v>
          </cell>
          <cell r="Y45">
            <v>56546</v>
          </cell>
          <cell r="Z45">
            <v>110658</v>
          </cell>
          <cell r="AA45">
            <v>39147</v>
          </cell>
          <cell r="AB45">
            <v>71511</v>
          </cell>
          <cell r="AC45">
            <v>57005</v>
          </cell>
          <cell r="AD45">
            <v>32043</v>
          </cell>
          <cell r="AE45">
            <v>11719</v>
          </cell>
          <cell r="AF45">
            <v>20324</v>
          </cell>
          <cell r="AG45">
            <v>181117</v>
          </cell>
          <cell r="AH45">
            <v>65065</v>
          </cell>
          <cell r="AI45">
            <v>116052</v>
          </cell>
          <cell r="AJ45">
            <v>596035</v>
          </cell>
          <cell r="AK45">
            <v>218203</v>
          </cell>
          <cell r="AL45">
            <v>377832</v>
          </cell>
          <cell r="AM45">
            <v>598384</v>
          </cell>
          <cell r="AN45">
            <v>218888</v>
          </cell>
          <cell r="AO45">
            <v>379496</v>
          </cell>
          <cell r="AP45">
            <v>926508</v>
          </cell>
          <cell r="AQ45">
            <v>1037492</v>
          </cell>
          <cell r="AR45">
            <v>1600354</v>
          </cell>
          <cell r="AS45">
            <v>1841233</v>
          </cell>
          <cell r="AT45">
            <v>1703891</v>
          </cell>
          <cell r="AU45">
            <v>109678</v>
          </cell>
          <cell r="AV45">
            <v>2248365</v>
          </cell>
          <cell r="AW45">
            <v>272442</v>
          </cell>
          <cell r="AX45">
            <v>53653</v>
          </cell>
          <cell r="AY45">
            <v>38213</v>
          </cell>
          <cell r="AZ45">
            <v>446948</v>
          </cell>
          <cell r="BA45">
            <v>1029977</v>
          </cell>
          <cell r="BB45">
            <v>501628</v>
          </cell>
          <cell r="BC45">
            <v>380989</v>
          </cell>
          <cell r="BD45">
            <v>140921</v>
          </cell>
          <cell r="BE45">
            <v>240068</v>
          </cell>
          <cell r="BF45">
            <v>559020</v>
          </cell>
          <cell r="BG45">
            <v>216754</v>
          </cell>
          <cell r="BH45">
            <v>342266</v>
          </cell>
          <cell r="BI45">
            <v>767320</v>
          </cell>
          <cell r="BJ45">
            <v>358834</v>
          </cell>
          <cell r="BK45">
            <v>408486</v>
          </cell>
          <cell r="BL45">
            <v>419613</v>
          </cell>
          <cell r="BM45">
            <v>180043</v>
          </cell>
          <cell r="BN45">
            <v>239570</v>
          </cell>
          <cell r="BO45">
            <v>644127</v>
          </cell>
          <cell r="BP45">
            <v>331867</v>
          </cell>
          <cell r="BQ45">
            <v>312260</v>
          </cell>
        </row>
        <row r="47">
          <cell r="D47">
            <v>3542708</v>
          </cell>
          <cell r="E47">
            <v>1527483</v>
          </cell>
          <cell r="F47">
            <v>2015225</v>
          </cell>
          <cell r="G47">
            <v>3545124</v>
          </cell>
          <cell r="H47">
            <v>1524689</v>
          </cell>
          <cell r="I47">
            <v>2020435</v>
          </cell>
          <cell r="J47">
            <v>2873157</v>
          </cell>
          <cell r="K47">
            <v>1283137</v>
          </cell>
          <cell r="L47">
            <v>1590020</v>
          </cell>
          <cell r="M47">
            <v>2872362</v>
          </cell>
          <cell r="N47">
            <v>1279556</v>
          </cell>
          <cell r="O47">
            <v>1592806</v>
          </cell>
          <cell r="P47">
            <v>669551</v>
          </cell>
          <cell r="Q47">
            <v>244346</v>
          </cell>
          <cell r="R47">
            <v>425205</v>
          </cell>
          <cell r="S47">
            <v>672762</v>
          </cell>
          <cell r="T47">
            <v>245133</v>
          </cell>
          <cell r="U47">
            <v>427629</v>
          </cell>
          <cell r="V47">
            <v>109705</v>
          </cell>
          <cell r="W47">
            <v>39039</v>
          </cell>
          <cell r="X47">
            <v>70666</v>
          </cell>
          <cell r="Y47">
            <v>56546</v>
          </cell>
          <cell r="Z47">
            <v>110658</v>
          </cell>
          <cell r="AA47">
            <v>39147</v>
          </cell>
          <cell r="AB47">
            <v>71511</v>
          </cell>
          <cell r="AC47">
            <v>57005</v>
          </cell>
          <cell r="AD47">
            <v>32043</v>
          </cell>
          <cell r="AE47">
            <v>11719</v>
          </cell>
          <cell r="AF47">
            <v>20324</v>
          </cell>
          <cell r="AG47">
            <v>181117</v>
          </cell>
          <cell r="AH47">
            <v>65065</v>
          </cell>
          <cell r="AI47">
            <v>116052</v>
          </cell>
          <cell r="AJ47">
            <v>596035</v>
          </cell>
          <cell r="AK47">
            <v>218203</v>
          </cell>
          <cell r="AL47">
            <v>377832</v>
          </cell>
          <cell r="AM47">
            <v>598384</v>
          </cell>
          <cell r="AN47">
            <v>218888</v>
          </cell>
          <cell r="AO47">
            <v>379496</v>
          </cell>
          <cell r="AP47">
            <v>926508</v>
          </cell>
          <cell r="AQ47">
            <v>1037492</v>
          </cell>
          <cell r="AR47">
            <v>1600354</v>
          </cell>
          <cell r="AS47">
            <v>1841233</v>
          </cell>
          <cell r="AT47">
            <v>1703891</v>
          </cell>
          <cell r="AU47">
            <v>109678</v>
          </cell>
          <cell r="AV47">
            <v>2248365</v>
          </cell>
          <cell r="AW47">
            <v>272442</v>
          </cell>
          <cell r="AX47">
            <v>53653</v>
          </cell>
          <cell r="AY47">
            <v>38213</v>
          </cell>
          <cell r="AZ47">
            <v>446948</v>
          </cell>
          <cell r="BA47">
            <v>1029977</v>
          </cell>
          <cell r="BB47">
            <v>501628</v>
          </cell>
          <cell r="BC47">
            <v>380989</v>
          </cell>
          <cell r="BD47">
            <v>140921</v>
          </cell>
          <cell r="BE47">
            <v>240068</v>
          </cell>
          <cell r="BF47">
            <v>559020</v>
          </cell>
          <cell r="BG47">
            <v>216754</v>
          </cell>
          <cell r="BH47">
            <v>342266</v>
          </cell>
          <cell r="BI47">
            <v>767320</v>
          </cell>
          <cell r="BJ47">
            <v>358834</v>
          </cell>
          <cell r="BK47">
            <v>408486</v>
          </cell>
          <cell r="BL47">
            <v>419613</v>
          </cell>
          <cell r="BM47">
            <v>180043</v>
          </cell>
          <cell r="BN47">
            <v>239570</v>
          </cell>
          <cell r="BO47">
            <v>644127</v>
          </cell>
          <cell r="BP47">
            <v>331867</v>
          </cell>
          <cell r="BQ47">
            <v>312260</v>
          </cell>
        </row>
        <row r="48">
          <cell r="D48">
            <v>110336</v>
          </cell>
          <cell r="E48">
            <v>15903</v>
          </cell>
          <cell r="F48">
            <v>94433</v>
          </cell>
          <cell r="G48">
            <v>110673</v>
          </cell>
          <cell r="H48">
            <v>15940</v>
          </cell>
          <cell r="I48">
            <v>94733</v>
          </cell>
          <cell r="J48">
            <v>86094</v>
          </cell>
          <cell r="K48">
            <v>12840</v>
          </cell>
          <cell r="L48">
            <v>73254</v>
          </cell>
          <cell r="M48">
            <v>86292</v>
          </cell>
          <cell r="N48">
            <v>12855</v>
          </cell>
          <cell r="O48">
            <v>73437</v>
          </cell>
          <cell r="P48">
            <v>24242</v>
          </cell>
          <cell r="Q48">
            <v>3063</v>
          </cell>
          <cell r="R48">
            <v>21179</v>
          </cell>
          <cell r="S48">
            <v>24381</v>
          </cell>
          <cell r="T48">
            <v>3085</v>
          </cell>
          <cell r="U48">
            <v>21296</v>
          </cell>
          <cell r="V48">
            <v>4176</v>
          </cell>
          <cell r="W48">
            <v>537</v>
          </cell>
          <cell r="X48">
            <v>3639</v>
          </cell>
          <cell r="Y48">
            <v>2163</v>
          </cell>
          <cell r="Z48">
            <v>4213</v>
          </cell>
          <cell r="AA48">
            <v>544</v>
          </cell>
          <cell r="AB48">
            <v>3669</v>
          </cell>
          <cell r="AC48">
            <v>2177</v>
          </cell>
          <cell r="AD48">
            <v>1168</v>
          </cell>
          <cell r="AE48">
            <v>137</v>
          </cell>
          <cell r="AF48">
            <v>1031</v>
          </cell>
          <cell r="AG48">
            <v>6728</v>
          </cell>
          <cell r="AH48">
            <v>839</v>
          </cell>
          <cell r="AI48">
            <v>5889</v>
          </cell>
          <cell r="AJ48">
            <v>21431</v>
          </cell>
          <cell r="AK48">
            <v>2695</v>
          </cell>
          <cell r="AL48">
            <v>18736</v>
          </cell>
          <cell r="AM48">
            <v>21537</v>
          </cell>
          <cell r="AN48">
            <v>2711</v>
          </cell>
          <cell r="AO48">
            <v>18826</v>
          </cell>
          <cell r="AP48">
            <v>26522</v>
          </cell>
          <cell r="AQ48">
            <v>29694</v>
          </cell>
          <cell r="AR48">
            <v>48779</v>
          </cell>
          <cell r="AS48">
            <v>55947</v>
          </cell>
          <cell r="AT48">
            <v>54726</v>
          </cell>
          <cell r="AU48">
            <v>4101</v>
          </cell>
          <cell r="AV48">
            <v>64293</v>
          </cell>
          <cell r="AW48">
            <v>9829</v>
          </cell>
          <cell r="AX48">
            <v>2036</v>
          </cell>
          <cell r="AY48">
            <v>1406</v>
          </cell>
          <cell r="AZ48">
            <v>12946</v>
          </cell>
          <cell r="BA48">
            <v>29730</v>
          </cell>
          <cell r="BB48">
            <v>22662</v>
          </cell>
          <cell r="BC48">
            <v>13440</v>
          </cell>
          <cell r="BD48">
            <v>1702</v>
          </cell>
          <cell r="BE48">
            <v>11738</v>
          </cell>
          <cell r="BF48">
            <v>19507</v>
          </cell>
          <cell r="BG48">
            <v>2828</v>
          </cell>
          <cell r="BH48">
            <v>16679</v>
          </cell>
          <cell r="BI48">
            <v>20720</v>
          </cell>
          <cell r="BJ48">
            <v>2813</v>
          </cell>
          <cell r="BK48">
            <v>17907</v>
          </cell>
          <cell r="BL48">
            <v>12926</v>
          </cell>
          <cell r="BM48">
            <v>1738</v>
          </cell>
          <cell r="BN48">
            <v>11188</v>
          </cell>
          <cell r="BO48">
            <v>15098</v>
          </cell>
          <cell r="BP48">
            <v>2302</v>
          </cell>
          <cell r="BQ48">
            <v>12796</v>
          </cell>
        </row>
        <row r="50">
          <cell r="D50">
            <v>71249</v>
          </cell>
          <cell r="E50">
            <v>27075</v>
          </cell>
          <cell r="F50">
            <v>44174</v>
          </cell>
          <cell r="G50">
            <v>68782</v>
          </cell>
          <cell r="H50">
            <v>27172</v>
          </cell>
          <cell r="I50">
            <v>41610</v>
          </cell>
          <cell r="J50">
            <v>56616</v>
          </cell>
          <cell r="K50">
            <v>21605</v>
          </cell>
          <cell r="L50">
            <v>35011</v>
          </cell>
          <cell r="M50">
            <v>54324</v>
          </cell>
          <cell r="N50">
            <v>21769</v>
          </cell>
          <cell r="O50">
            <v>32555</v>
          </cell>
          <cell r="P50">
            <v>14633</v>
          </cell>
          <cell r="Q50">
            <v>5470</v>
          </cell>
          <cell r="R50">
            <v>9163</v>
          </cell>
          <cell r="S50">
            <v>14458</v>
          </cell>
          <cell r="T50">
            <v>5403</v>
          </cell>
          <cell r="U50">
            <v>9055</v>
          </cell>
          <cell r="V50">
            <v>2173</v>
          </cell>
          <cell r="W50">
            <v>800</v>
          </cell>
          <cell r="X50">
            <v>1373</v>
          </cell>
          <cell r="Y50">
            <v>1127</v>
          </cell>
          <cell r="Z50">
            <v>2175</v>
          </cell>
          <cell r="AA50">
            <v>784</v>
          </cell>
          <cell r="AB50">
            <v>1391</v>
          </cell>
          <cell r="AC50">
            <v>1147</v>
          </cell>
          <cell r="AD50">
            <v>724</v>
          </cell>
          <cell r="AE50">
            <v>308</v>
          </cell>
          <cell r="AF50">
            <v>416</v>
          </cell>
          <cell r="AG50">
            <v>3910</v>
          </cell>
          <cell r="AH50">
            <v>1524</v>
          </cell>
          <cell r="AI50">
            <v>2386</v>
          </cell>
          <cell r="AJ50">
            <v>13221</v>
          </cell>
          <cell r="AK50">
            <v>4869</v>
          </cell>
          <cell r="AL50">
            <v>8352</v>
          </cell>
          <cell r="AM50">
            <v>12995</v>
          </cell>
          <cell r="AN50">
            <v>4826</v>
          </cell>
          <cell r="AO50">
            <v>8169</v>
          </cell>
          <cell r="AP50">
            <v>17328</v>
          </cell>
          <cell r="AQ50">
            <v>19479</v>
          </cell>
          <cell r="AR50">
            <v>31031</v>
          </cell>
          <cell r="AS50">
            <v>35804</v>
          </cell>
          <cell r="AT50">
            <v>32978</v>
          </cell>
          <cell r="AU50">
            <v>2259</v>
          </cell>
          <cell r="AV50">
            <v>44651</v>
          </cell>
          <cell r="AW50">
            <v>6269</v>
          </cell>
          <cell r="AX50">
            <v>1028</v>
          </cell>
          <cell r="AY50">
            <v>755</v>
          </cell>
          <cell r="AZ50">
            <v>8600</v>
          </cell>
          <cell r="BA50">
            <v>20477</v>
          </cell>
          <cell r="BB50">
            <v>10419</v>
          </cell>
          <cell r="BC50">
            <v>8397</v>
          </cell>
          <cell r="BD50">
            <v>3214</v>
          </cell>
          <cell r="BE50">
            <v>5183</v>
          </cell>
          <cell r="BF50">
            <v>11344</v>
          </cell>
          <cell r="BG50">
            <v>4253</v>
          </cell>
          <cell r="BH50">
            <v>7091</v>
          </cell>
          <cell r="BI50">
            <v>14795</v>
          </cell>
          <cell r="BJ50">
            <v>5651</v>
          </cell>
          <cell r="BK50">
            <v>9144</v>
          </cell>
          <cell r="BL50">
            <v>7495</v>
          </cell>
          <cell r="BM50">
            <v>3302</v>
          </cell>
          <cell r="BN50">
            <v>4193</v>
          </cell>
          <cell r="BO50">
            <v>12214</v>
          </cell>
          <cell r="BP50">
            <v>11527</v>
          </cell>
          <cell r="BQ50">
            <v>7518</v>
          </cell>
        </row>
        <row r="51">
          <cell r="D51">
            <v>65910</v>
          </cell>
          <cell r="E51">
            <v>22780</v>
          </cell>
          <cell r="F51">
            <v>43130</v>
          </cell>
          <cell r="G51">
            <v>67726</v>
          </cell>
          <cell r="H51">
            <v>22737</v>
          </cell>
          <cell r="I51">
            <v>44989</v>
          </cell>
          <cell r="J51">
            <v>51896</v>
          </cell>
          <cell r="K51">
            <v>18518</v>
          </cell>
          <cell r="L51">
            <v>33378</v>
          </cell>
          <cell r="M51">
            <v>53389</v>
          </cell>
          <cell r="N51">
            <v>18401</v>
          </cell>
          <cell r="O51">
            <v>34988</v>
          </cell>
          <cell r="P51">
            <v>14014</v>
          </cell>
          <cell r="Q51">
            <v>4262</v>
          </cell>
          <cell r="R51">
            <v>9752</v>
          </cell>
          <cell r="S51">
            <v>14337</v>
          </cell>
          <cell r="T51">
            <v>4336</v>
          </cell>
          <cell r="U51">
            <v>10001</v>
          </cell>
          <cell r="V51">
            <v>2193</v>
          </cell>
          <cell r="W51">
            <v>706</v>
          </cell>
          <cell r="X51">
            <v>1487</v>
          </cell>
          <cell r="Y51">
            <v>1097</v>
          </cell>
          <cell r="Z51">
            <v>2263</v>
          </cell>
          <cell r="AA51">
            <v>725</v>
          </cell>
          <cell r="AB51">
            <v>1538</v>
          </cell>
          <cell r="AC51">
            <v>1127</v>
          </cell>
          <cell r="AD51">
            <v>560</v>
          </cell>
          <cell r="AE51">
            <v>154</v>
          </cell>
          <cell r="AF51">
            <v>406</v>
          </cell>
          <cell r="AG51">
            <v>3687</v>
          </cell>
          <cell r="AH51">
            <v>1077</v>
          </cell>
          <cell r="AI51">
            <v>2610</v>
          </cell>
          <cell r="AJ51">
            <v>12573</v>
          </cell>
          <cell r="AK51">
            <v>3827</v>
          </cell>
          <cell r="AL51">
            <v>8746</v>
          </cell>
          <cell r="AM51">
            <v>12846</v>
          </cell>
          <cell r="AN51">
            <v>3899</v>
          </cell>
          <cell r="AO51">
            <v>8947</v>
          </cell>
          <cell r="AP51">
            <v>17448</v>
          </cell>
          <cell r="AQ51">
            <v>18727</v>
          </cell>
          <cell r="AR51">
            <v>27468</v>
          </cell>
          <cell r="AS51">
            <v>34825</v>
          </cell>
          <cell r="AT51">
            <v>32901</v>
          </cell>
          <cell r="AU51">
            <v>2158</v>
          </cell>
          <cell r="AV51">
            <v>39312</v>
          </cell>
          <cell r="AW51">
            <v>5765</v>
          </cell>
          <cell r="AX51">
            <v>1136</v>
          </cell>
          <cell r="AY51">
            <v>773</v>
          </cell>
          <cell r="AZ51">
            <v>8527</v>
          </cell>
          <cell r="BA51">
            <v>18828</v>
          </cell>
          <cell r="BB51">
            <v>11851</v>
          </cell>
          <cell r="BC51">
            <v>8406</v>
          </cell>
          <cell r="BD51">
            <v>2450</v>
          </cell>
          <cell r="BE51">
            <v>5956</v>
          </cell>
          <cell r="BF51">
            <v>11251</v>
          </cell>
          <cell r="BG51">
            <v>3569</v>
          </cell>
          <cell r="BH51">
            <v>7682</v>
          </cell>
          <cell r="BI51">
            <v>12996</v>
          </cell>
          <cell r="BJ51">
            <v>4523</v>
          </cell>
          <cell r="BK51">
            <v>8473</v>
          </cell>
          <cell r="BL51">
            <v>6747</v>
          </cell>
          <cell r="BM51">
            <v>3007</v>
          </cell>
          <cell r="BN51">
            <v>3740</v>
          </cell>
          <cell r="BO51">
            <v>12023</v>
          </cell>
          <cell r="BP51">
            <v>3969</v>
          </cell>
          <cell r="BQ51">
            <v>8054</v>
          </cell>
        </row>
        <row r="52">
          <cell r="D52">
            <v>24517</v>
          </cell>
          <cell r="E52">
            <v>16087</v>
          </cell>
          <cell r="F52">
            <v>8430</v>
          </cell>
          <cell r="G52">
            <v>25253</v>
          </cell>
          <cell r="H52">
            <v>16026</v>
          </cell>
          <cell r="I52">
            <v>9227</v>
          </cell>
          <cell r="J52">
            <v>19984</v>
          </cell>
          <cell r="K52">
            <v>13049</v>
          </cell>
          <cell r="L52">
            <v>6935</v>
          </cell>
          <cell r="M52">
            <v>20665</v>
          </cell>
          <cell r="N52">
            <v>12968</v>
          </cell>
          <cell r="O52">
            <v>7697</v>
          </cell>
          <cell r="P52">
            <v>4533</v>
          </cell>
          <cell r="Q52">
            <v>3038</v>
          </cell>
          <cell r="R52">
            <v>1495</v>
          </cell>
          <cell r="S52">
            <v>4588</v>
          </cell>
          <cell r="T52">
            <v>3058</v>
          </cell>
          <cell r="U52">
            <v>1530</v>
          </cell>
          <cell r="V52">
            <v>646</v>
          </cell>
          <cell r="W52">
            <v>363</v>
          </cell>
          <cell r="X52">
            <v>283</v>
          </cell>
          <cell r="Y52">
            <v>339</v>
          </cell>
          <cell r="Z52">
            <v>653</v>
          </cell>
          <cell r="AA52">
            <v>372</v>
          </cell>
          <cell r="AB52">
            <v>281</v>
          </cell>
          <cell r="AC52">
            <v>343</v>
          </cell>
          <cell r="AD52">
            <v>232</v>
          </cell>
          <cell r="AE52">
            <v>169</v>
          </cell>
          <cell r="AF52">
            <v>63</v>
          </cell>
          <cell r="AG52">
            <v>1227</v>
          </cell>
          <cell r="AH52">
            <v>891</v>
          </cell>
          <cell r="AI52">
            <v>336</v>
          </cell>
          <cell r="AJ52">
            <v>4116</v>
          </cell>
          <cell r="AK52">
            <v>2863</v>
          </cell>
          <cell r="AL52">
            <v>1253</v>
          </cell>
          <cell r="AM52">
            <v>4145</v>
          </cell>
          <cell r="AN52">
            <v>2825</v>
          </cell>
          <cell r="AO52">
            <v>1320</v>
          </cell>
          <cell r="AP52">
            <v>6144</v>
          </cell>
          <cell r="AQ52">
            <v>8099</v>
          </cell>
          <cell r="AR52">
            <v>11969</v>
          </cell>
          <cell r="AS52">
            <v>13381</v>
          </cell>
          <cell r="AT52">
            <v>11872</v>
          </cell>
          <cell r="AU52">
            <v>686</v>
          </cell>
          <cell r="AV52">
            <v>15056</v>
          </cell>
          <cell r="AW52">
            <v>1905</v>
          </cell>
          <cell r="AX52">
            <v>310</v>
          </cell>
          <cell r="AY52">
            <v>224</v>
          </cell>
          <cell r="AZ52">
            <v>2759</v>
          </cell>
          <cell r="BA52">
            <v>6654</v>
          </cell>
          <cell r="BB52">
            <v>2395</v>
          </cell>
          <cell r="BC52">
            <v>2665</v>
          </cell>
          <cell r="BD52">
            <v>1760</v>
          </cell>
          <cell r="BE52">
            <v>905</v>
          </cell>
          <cell r="BF52">
            <v>3404</v>
          </cell>
          <cell r="BG52">
            <v>1937</v>
          </cell>
          <cell r="BH52">
            <v>1465</v>
          </cell>
          <cell r="BI52">
            <v>5058</v>
          </cell>
          <cell r="BJ52">
            <v>3345</v>
          </cell>
          <cell r="BK52">
            <v>1713</v>
          </cell>
          <cell r="BL52">
            <v>3423</v>
          </cell>
          <cell r="BM52">
            <v>2377</v>
          </cell>
          <cell r="BN52">
            <v>1046</v>
          </cell>
          <cell r="BO52">
            <v>4318</v>
          </cell>
          <cell r="BP52">
            <v>2862</v>
          </cell>
          <cell r="BQ52">
            <v>1456</v>
          </cell>
        </row>
        <row r="54">
          <cell r="D54">
            <v>974558</v>
          </cell>
          <cell r="E54">
            <v>356509</v>
          </cell>
          <cell r="F54">
            <v>618049</v>
          </cell>
          <cell r="G54">
            <v>977123</v>
          </cell>
          <cell r="H54">
            <v>356709</v>
          </cell>
          <cell r="I54">
            <v>620414</v>
          </cell>
          <cell r="J54">
            <v>792180</v>
          </cell>
          <cell r="K54">
            <v>296619</v>
          </cell>
          <cell r="L54">
            <v>495561</v>
          </cell>
          <cell r="M54">
            <v>793697</v>
          </cell>
          <cell r="N54">
            <v>296515</v>
          </cell>
          <cell r="O54">
            <v>497182</v>
          </cell>
          <cell r="P54">
            <v>182378</v>
          </cell>
          <cell r="Q54">
            <v>59890</v>
          </cell>
          <cell r="R54">
            <v>122488</v>
          </cell>
          <cell r="S54">
            <v>183426</v>
          </cell>
          <cell r="T54">
            <v>60194</v>
          </cell>
          <cell r="U54">
            <v>123232</v>
          </cell>
          <cell r="V54">
            <v>30304</v>
          </cell>
          <cell r="W54">
            <v>9718</v>
          </cell>
          <cell r="X54">
            <v>20586</v>
          </cell>
          <cell r="Y54">
            <v>15601</v>
          </cell>
          <cell r="Z54">
            <v>30721</v>
          </cell>
          <cell r="AA54">
            <v>9804</v>
          </cell>
          <cell r="AB54">
            <v>20917</v>
          </cell>
          <cell r="AC54">
            <v>15814</v>
          </cell>
          <cell r="AD54">
            <v>8835</v>
          </cell>
          <cell r="AE54">
            <v>2813</v>
          </cell>
          <cell r="AF54">
            <v>6022</v>
          </cell>
          <cell r="AG54">
            <v>50204</v>
          </cell>
          <cell r="AH54">
            <v>16244</v>
          </cell>
          <cell r="AI54">
            <v>33960</v>
          </cell>
          <cell r="AJ54">
            <v>162051</v>
          </cell>
          <cell r="AK54">
            <v>53358</v>
          </cell>
          <cell r="AL54">
            <v>108693</v>
          </cell>
          <cell r="AM54">
            <v>162724</v>
          </cell>
          <cell r="AN54">
            <v>53579</v>
          </cell>
          <cell r="AO54">
            <v>109145</v>
          </cell>
          <cell r="AP54">
            <v>238009</v>
          </cell>
          <cell r="AQ54">
            <v>299487</v>
          </cell>
          <cell r="AR54">
            <v>474424</v>
          </cell>
          <cell r="AS54">
            <v>510126</v>
          </cell>
          <cell r="AT54">
            <v>466997</v>
          </cell>
          <cell r="AU54">
            <v>30749</v>
          </cell>
          <cell r="AV54">
            <v>584355</v>
          </cell>
          <cell r="AW54">
            <v>74141</v>
          </cell>
          <cell r="AX54">
            <v>14907</v>
          </cell>
          <cell r="AY54">
            <v>10924</v>
          </cell>
          <cell r="AZ54">
            <v>110986</v>
          </cell>
          <cell r="BA54">
            <v>299164</v>
          </cell>
          <cell r="BB54">
            <v>146496</v>
          </cell>
          <cell r="BC54">
            <v>102501</v>
          </cell>
          <cell r="BD54">
            <v>34148</v>
          </cell>
          <cell r="BE54">
            <v>68353</v>
          </cell>
          <cell r="BF54">
            <v>152161</v>
          </cell>
          <cell r="BG54">
            <v>52170</v>
          </cell>
          <cell r="BH54">
            <v>99991</v>
          </cell>
          <cell r="BI54">
            <v>200221</v>
          </cell>
          <cell r="BJ54">
            <v>76613</v>
          </cell>
          <cell r="BK54">
            <v>123608</v>
          </cell>
          <cell r="BL54">
            <v>142681</v>
          </cell>
          <cell r="BM54">
            <v>48251</v>
          </cell>
          <cell r="BN54">
            <v>94430</v>
          </cell>
          <cell r="BO54">
            <v>145818</v>
          </cell>
          <cell r="BP54">
            <v>63263</v>
          </cell>
          <cell r="BQ54">
            <v>82555</v>
          </cell>
        </row>
        <row r="55">
          <cell r="D55">
            <v>1293032</v>
          </cell>
          <cell r="E55">
            <v>267017</v>
          </cell>
          <cell r="F55">
            <v>1026015</v>
          </cell>
          <cell r="G55">
            <v>1295812</v>
          </cell>
          <cell r="H55">
            <v>267109</v>
          </cell>
          <cell r="I55">
            <v>1028703</v>
          </cell>
          <cell r="J55">
            <v>1023647</v>
          </cell>
          <cell r="K55">
            <v>221260</v>
          </cell>
          <cell r="L55">
            <v>802387</v>
          </cell>
          <cell r="M55">
            <v>1025022</v>
          </cell>
          <cell r="N55">
            <v>221106</v>
          </cell>
          <cell r="O55">
            <v>803916</v>
          </cell>
          <cell r="P55">
            <v>269385</v>
          </cell>
          <cell r="Q55">
            <v>45757</v>
          </cell>
          <cell r="R55">
            <v>223628</v>
          </cell>
          <cell r="S55">
            <v>270790</v>
          </cell>
          <cell r="T55">
            <v>46003</v>
          </cell>
          <cell r="U55">
            <v>224787</v>
          </cell>
          <cell r="V55">
            <v>45226</v>
          </cell>
          <cell r="W55">
            <v>7771</v>
          </cell>
          <cell r="X55">
            <v>37455</v>
          </cell>
          <cell r="Y55">
            <v>23253</v>
          </cell>
          <cell r="Z55">
            <v>45552</v>
          </cell>
          <cell r="AA55">
            <v>7805</v>
          </cell>
          <cell r="AB55">
            <v>37747</v>
          </cell>
          <cell r="AC55">
            <v>23418</v>
          </cell>
          <cell r="AD55">
            <v>12794</v>
          </cell>
          <cell r="AE55">
            <v>2159</v>
          </cell>
          <cell r="AF55">
            <v>10635</v>
          </cell>
          <cell r="AG55">
            <v>73189</v>
          </cell>
          <cell r="AH55">
            <v>12295</v>
          </cell>
          <cell r="AI55">
            <v>60894</v>
          </cell>
          <cell r="AJ55">
            <v>239032</v>
          </cell>
          <cell r="AK55">
            <v>40565</v>
          </cell>
          <cell r="AL55">
            <v>198467</v>
          </cell>
          <cell r="AM55">
            <v>240154</v>
          </cell>
          <cell r="AN55">
            <v>40753</v>
          </cell>
          <cell r="AO55">
            <v>199401</v>
          </cell>
          <cell r="AP55">
            <v>329141</v>
          </cell>
          <cell r="AQ55">
            <v>353508</v>
          </cell>
          <cell r="AR55">
            <v>559450</v>
          </cell>
          <cell r="AS55">
            <v>661307</v>
          </cell>
          <cell r="AT55">
            <v>634505</v>
          </cell>
          <cell r="AU55">
            <v>44977</v>
          </cell>
          <cell r="AV55">
            <v>743709</v>
          </cell>
          <cell r="AW55">
            <v>109391</v>
          </cell>
          <cell r="AX55">
            <v>22134</v>
          </cell>
          <cell r="AY55">
            <v>15652</v>
          </cell>
          <cell r="AZ55">
            <v>161708</v>
          </cell>
          <cell r="BA55">
            <v>352424</v>
          </cell>
          <cell r="BB55">
            <v>259129</v>
          </cell>
          <cell r="BC55">
            <v>152050</v>
          </cell>
          <cell r="BD55">
            <v>25902</v>
          </cell>
          <cell r="BE55">
            <v>126148</v>
          </cell>
          <cell r="BF55">
            <v>223795</v>
          </cell>
          <cell r="BG55">
            <v>44698</v>
          </cell>
          <cell r="BH55">
            <v>179097</v>
          </cell>
          <cell r="BI55">
            <v>262597</v>
          </cell>
          <cell r="BJ55">
            <v>54848</v>
          </cell>
          <cell r="BK55">
            <v>207749</v>
          </cell>
          <cell r="BL55">
            <v>139297</v>
          </cell>
          <cell r="BM55">
            <v>30179</v>
          </cell>
          <cell r="BN55">
            <v>109118</v>
          </cell>
          <cell r="BO55">
            <v>211971</v>
          </cell>
          <cell r="BP55">
            <v>47507</v>
          </cell>
          <cell r="BQ55">
            <v>164464</v>
          </cell>
        </row>
        <row r="56">
          <cell r="D56">
            <v>280577</v>
          </cell>
          <cell r="E56">
            <v>81270</v>
          </cell>
          <cell r="F56">
            <v>199307</v>
          </cell>
          <cell r="G56">
            <v>281042</v>
          </cell>
          <cell r="H56">
            <v>81333</v>
          </cell>
          <cell r="I56">
            <v>199709</v>
          </cell>
          <cell r="J56">
            <v>224319</v>
          </cell>
          <cell r="K56">
            <v>67910</v>
          </cell>
          <cell r="L56">
            <v>156409</v>
          </cell>
          <cell r="M56">
            <v>224322</v>
          </cell>
          <cell r="N56">
            <v>67901</v>
          </cell>
          <cell r="O56">
            <v>156421</v>
          </cell>
          <cell r="P56">
            <v>56258</v>
          </cell>
          <cell r="Q56">
            <v>13360</v>
          </cell>
          <cell r="R56">
            <v>42898</v>
          </cell>
          <cell r="S56">
            <v>56720</v>
          </cell>
          <cell r="T56">
            <v>13432</v>
          </cell>
          <cell r="U56">
            <v>43288</v>
          </cell>
          <cell r="V56">
            <v>9639</v>
          </cell>
          <cell r="W56">
            <v>2236</v>
          </cell>
          <cell r="X56">
            <v>7403</v>
          </cell>
          <cell r="Y56">
            <v>4939</v>
          </cell>
          <cell r="Z56">
            <v>9805</v>
          </cell>
          <cell r="AA56">
            <v>2248</v>
          </cell>
          <cell r="AB56">
            <v>7557</v>
          </cell>
          <cell r="AC56">
            <v>5011</v>
          </cell>
          <cell r="AD56">
            <v>2559</v>
          </cell>
          <cell r="AE56">
            <v>590</v>
          </cell>
          <cell r="AF56">
            <v>1969</v>
          </cell>
          <cell r="AG56">
            <v>15140</v>
          </cell>
          <cell r="AH56">
            <v>3590</v>
          </cell>
          <cell r="AI56">
            <v>11550</v>
          </cell>
          <cell r="AJ56">
            <v>49738</v>
          </cell>
          <cell r="AK56">
            <v>11837</v>
          </cell>
          <cell r="AL56">
            <v>37901</v>
          </cell>
          <cell r="AM56">
            <v>50093</v>
          </cell>
          <cell r="AN56">
            <v>11926</v>
          </cell>
          <cell r="AO56">
            <v>38167</v>
          </cell>
          <cell r="AP56">
            <v>72776</v>
          </cell>
          <cell r="AQ56">
            <v>76453</v>
          </cell>
          <cell r="AR56">
            <v>120723</v>
          </cell>
          <cell r="AS56">
            <v>143225</v>
          </cell>
          <cell r="AT56">
            <v>137817</v>
          </cell>
          <cell r="AU56">
            <v>9834</v>
          </cell>
          <cell r="AV56">
            <v>160320</v>
          </cell>
          <cell r="AW56">
            <v>22679</v>
          </cell>
          <cell r="AX56">
            <v>4794</v>
          </cell>
          <cell r="AY56">
            <v>3546</v>
          </cell>
          <cell r="AZ56">
            <v>36170</v>
          </cell>
          <cell r="BA56">
            <v>76035</v>
          </cell>
          <cell r="BB56">
            <v>50952</v>
          </cell>
          <cell r="BC56">
            <v>31775</v>
          </cell>
          <cell r="BD56">
            <v>7593</v>
          </cell>
          <cell r="BE56">
            <v>24182</v>
          </cell>
          <cell r="BF56">
            <v>48110</v>
          </cell>
          <cell r="BG56">
            <v>12549</v>
          </cell>
          <cell r="BH56">
            <v>35561</v>
          </cell>
          <cell r="BI56">
            <v>58185</v>
          </cell>
          <cell r="BJ56">
            <v>17934</v>
          </cell>
          <cell r="BK56">
            <v>40251</v>
          </cell>
          <cell r="BL56">
            <v>29865</v>
          </cell>
          <cell r="BM56">
            <v>9283</v>
          </cell>
          <cell r="BN56">
            <v>20582</v>
          </cell>
          <cell r="BO56">
            <v>48966</v>
          </cell>
          <cell r="BP56">
            <v>16065</v>
          </cell>
          <cell r="BQ56">
            <v>32901</v>
          </cell>
        </row>
        <row r="60">
          <cell r="D60">
            <v>974558</v>
          </cell>
          <cell r="E60">
            <v>356509</v>
          </cell>
          <cell r="F60">
            <v>618049</v>
          </cell>
          <cell r="G60">
            <v>977123</v>
          </cell>
          <cell r="H60">
            <v>356709</v>
          </cell>
          <cell r="I60">
            <v>620414</v>
          </cell>
          <cell r="J60">
            <v>792180</v>
          </cell>
          <cell r="K60">
            <v>296619</v>
          </cell>
          <cell r="L60">
            <v>495561</v>
          </cell>
          <cell r="M60">
            <v>793697</v>
          </cell>
          <cell r="N60">
            <v>296515</v>
          </cell>
          <cell r="O60">
            <v>497182</v>
          </cell>
          <cell r="P60">
            <v>182378</v>
          </cell>
          <cell r="Q60">
            <v>59890</v>
          </cell>
          <cell r="R60">
            <v>122488</v>
          </cell>
          <cell r="S60">
            <v>183426</v>
          </cell>
          <cell r="T60">
            <v>60194</v>
          </cell>
          <cell r="U60">
            <v>123232</v>
          </cell>
          <cell r="V60">
            <v>30304</v>
          </cell>
          <cell r="W60">
            <v>9718</v>
          </cell>
          <cell r="X60">
            <v>20586</v>
          </cell>
          <cell r="Y60">
            <v>15601</v>
          </cell>
          <cell r="Z60">
            <v>30721</v>
          </cell>
          <cell r="AA60">
            <v>9804</v>
          </cell>
          <cell r="AB60">
            <v>20917</v>
          </cell>
          <cell r="AC60">
            <v>15814</v>
          </cell>
          <cell r="AD60">
            <v>8835</v>
          </cell>
          <cell r="AE60">
            <v>2813</v>
          </cell>
          <cell r="AF60">
            <v>6022</v>
          </cell>
          <cell r="AG60">
            <v>50204</v>
          </cell>
          <cell r="AH60">
            <v>16244</v>
          </cell>
          <cell r="AI60">
            <v>33960</v>
          </cell>
          <cell r="AJ60">
            <v>162051</v>
          </cell>
          <cell r="AK60">
            <v>53358</v>
          </cell>
          <cell r="AL60">
            <v>108693</v>
          </cell>
          <cell r="AM60">
            <v>162724</v>
          </cell>
          <cell r="AN60">
            <v>53579</v>
          </cell>
          <cell r="AO60">
            <v>109145</v>
          </cell>
          <cell r="AP60">
            <v>238009</v>
          </cell>
          <cell r="AQ60">
            <v>299487</v>
          </cell>
          <cell r="AR60">
            <v>474424</v>
          </cell>
          <cell r="AS60">
            <v>510126</v>
          </cell>
          <cell r="AT60">
            <v>466997</v>
          </cell>
          <cell r="AU60">
            <v>30749</v>
          </cell>
          <cell r="AV60">
            <v>584355</v>
          </cell>
          <cell r="AW60">
            <v>74141</v>
          </cell>
          <cell r="AX60">
            <v>14907</v>
          </cell>
          <cell r="AY60">
            <v>10924</v>
          </cell>
          <cell r="AZ60">
            <v>110986</v>
          </cell>
          <cell r="BA60">
            <v>299164</v>
          </cell>
          <cell r="BB60">
            <v>146496</v>
          </cell>
          <cell r="BC60">
            <v>102501</v>
          </cell>
          <cell r="BD60">
            <v>34148</v>
          </cell>
          <cell r="BE60">
            <v>68353</v>
          </cell>
          <cell r="BF60">
            <v>152161</v>
          </cell>
          <cell r="BG60">
            <v>52170</v>
          </cell>
          <cell r="BH60">
            <v>99991</v>
          </cell>
          <cell r="BI60">
            <v>200221</v>
          </cell>
          <cell r="BJ60">
            <v>76613</v>
          </cell>
          <cell r="BK60">
            <v>123608</v>
          </cell>
          <cell r="BL60">
            <v>142681</v>
          </cell>
          <cell r="BM60">
            <v>48251</v>
          </cell>
          <cell r="BN60">
            <v>94430</v>
          </cell>
          <cell r="BO60">
            <v>145818</v>
          </cell>
          <cell r="BP60">
            <v>63263</v>
          </cell>
          <cell r="BQ60">
            <v>82555</v>
          </cell>
        </row>
        <row r="61">
          <cell r="D61">
            <v>1047681</v>
          </cell>
          <cell r="E61">
            <v>207445</v>
          </cell>
          <cell r="F61">
            <v>840236</v>
          </cell>
          <cell r="G61">
            <v>1049715</v>
          </cell>
          <cell r="H61">
            <v>207472</v>
          </cell>
          <cell r="I61">
            <v>842243</v>
          </cell>
          <cell r="J61">
            <v>827114</v>
          </cell>
          <cell r="K61">
            <v>172017</v>
          </cell>
          <cell r="L61">
            <v>655097</v>
          </cell>
          <cell r="M61">
            <v>828146</v>
          </cell>
          <cell r="N61">
            <v>171874</v>
          </cell>
          <cell r="O61">
            <v>656272</v>
          </cell>
          <cell r="P61">
            <v>220567</v>
          </cell>
          <cell r="Q61">
            <v>35428</v>
          </cell>
          <cell r="R61">
            <v>185139</v>
          </cell>
          <cell r="S61">
            <v>221569</v>
          </cell>
          <cell r="T61">
            <v>35598</v>
          </cell>
          <cell r="U61">
            <v>185971</v>
          </cell>
          <cell r="V61">
            <v>36447</v>
          </cell>
          <cell r="W61">
            <v>5964</v>
          </cell>
          <cell r="X61">
            <v>30483</v>
          </cell>
          <cell r="Y61">
            <v>18702</v>
          </cell>
          <cell r="Z61">
            <v>36666</v>
          </cell>
          <cell r="AA61">
            <v>5960</v>
          </cell>
          <cell r="AB61">
            <v>30706</v>
          </cell>
          <cell r="AC61">
            <v>18829</v>
          </cell>
          <cell r="AD61">
            <v>10502</v>
          </cell>
          <cell r="AE61">
            <v>1643</v>
          </cell>
          <cell r="AF61">
            <v>8859</v>
          </cell>
          <cell r="AG61">
            <v>60327</v>
          </cell>
          <cell r="AH61">
            <v>9549</v>
          </cell>
          <cell r="AI61">
            <v>50778</v>
          </cell>
          <cell r="AJ61">
            <v>196115</v>
          </cell>
          <cell r="AK61">
            <v>31455</v>
          </cell>
          <cell r="AL61">
            <v>164660</v>
          </cell>
          <cell r="AM61">
            <v>196944</v>
          </cell>
          <cell r="AN61">
            <v>31607</v>
          </cell>
          <cell r="AO61">
            <v>165337</v>
          </cell>
          <cell r="AP61">
            <v>267813</v>
          </cell>
          <cell r="AQ61">
            <v>286007</v>
          </cell>
          <cell r="AR61">
            <v>450932</v>
          </cell>
          <cell r="AS61">
            <v>536444</v>
          </cell>
          <cell r="AT61">
            <v>513271</v>
          </cell>
          <cell r="AU61">
            <v>36252</v>
          </cell>
          <cell r="AV61">
            <v>608667</v>
          </cell>
          <cell r="AW61">
            <v>89862</v>
          </cell>
          <cell r="AX61">
            <v>17837</v>
          </cell>
          <cell r="AY61">
            <v>12615</v>
          </cell>
          <cell r="AZ61">
            <v>131097</v>
          </cell>
          <cell r="BA61">
            <v>285034</v>
          </cell>
          <cell r="BB61">
            <v>212614</v>
          </cell>
          <cell r="BC61">
            <v>124577</v>
          </cell>
          <cell r="BD61">
            <v>20088</v>
          </cell>
          <cell r="BE61">
            <v>104489</v>
          </cell>
          <cell r="BF61">
            <v>179561</v>
          </cell>
          <cell r="BG61">
            <v>34308</v>
          </cell>
          <cell r="BH61">
            <v>145253</v>
          </cell>
          <cell r="BI61">
            <v>214909</v>
          </cell>
          <cell r="BJ61">
            <v>43561</v>
          </cell>
          <cell r="BK61">
            <v>171348</v>
          </cell>
          <cell r="BL61">
            <v>111232</v>
          </cell>
          <cell r="BM61">
            <v>22937</v>
          </cell>
          <cell r="BN61">
            <v>88295</v>
          </cell>
          <cell r="BO61">
            <v>173904</v>
          </cell>
          <cell r="BP61">
            <v>38088</v>
          </cell>
          <cell r="BQ61">
            <v>135816</v>
          </cell>
        </row>
        <row r="62">
          <cell r="D62">
            <v>525928</v>
          </cell>
          <cell r="E62">
            <v>140842</v>
          </cell>
          <cell r="F62">
            <v>385086</v>
          </cell>
          <cell r="G62">
            <v>527139</v>
          </cell>
          <cell r="H62">
            <v>140970</v>
          </cell>
          <cell r="I62">
            <v>386169</v>
          </cell>
          <cell r="J62">
            <v>420852</v>
          </cell>
          <cell r="K62">
            <v>117153</v>
          </cell>
          <cell r="L62">
            <v>303699</v>
          </cell>
          <cell r="M62">
            <v>421198</v>
          </cell>
          <cell r="N62">
            <v>117133</v>
          </cell>
          <cell r="O62">
            <v>304065</v>
          </cell>
          <cell r="P62">
            <v>105076</v>
          </cell>
          <cell r="Q62">
            <v>23689</v>
          </cell>
          <cell r="R62">
            <v>81387</v>
          </cell>
          <cell r="S62">
            <v>105941</v>
          </cell>
          <cell r="T62">
            <v>23837</v>
          </cell>
          <cell r="U62">
            <v>82104</v>
          </cell>
          <cell r="V62">
            <v>18418</v>
          </cell>
          <cell r="W62">
            <v>4043</v>
          </cell>
          <cell r="X62">
            <v>14375</v>
          </cell>
          <cell r="Y62">
            <v>9490</v>
          </cell>
          <cell r="Z62">
            <v>18691</v>
          </cell>
          <cell r="AA62">
            <v>4093</v>
          </cell>
          <cell r="AB62">
            <v>14598</v>
          </cell>
          <cell r="AC62">
            <v>9600</v>
          </cell>
          <cell r="AD62">
            <v>4851</v>
          </cell>
          <cell r="AE62">
            <v>1106</v>
          </cell>
          <cell r="AF62">
            <v>3745</v>
          </cell>
          <cell r="AG62">
            <v>28002</v>
          </cell>
          <cell r="AH62">
            <v>6336</v>
          </cell>
          <cell r="AI62">
            <v>21666</v>
          </cell>
          <cell r="AJ62">
            <v>92655</v>
          </cell>
          <cell r="AK62">
            <v>20947</v>
          </cell>
          <cell r="AL62">
            <v>71708</v>
          </cell>
          <cell r="AM62">
            <v>93303</v>
          </cell>
          <cell r="AN62">
            <v>21072</v>
          </cell>
          <cell r="AO62">
            <v>72231</v>
          </cell>
          <cell r="AP62">
            <v>134104</v>
          </cell>
          <cell r="AQ62">
            <v>143954</v>
          </cell>
          <cell r="AR62">
            <v>229241</v>
          </cell>
          <cell r="AS62">
            <v>268088</v>
          </cell>
          <cell r="AT62">
            <v>259051</v>
          </cell>
          <cell r="AU62">
            <v>18559</v>
          </cell>
          <cell r="AV62">
            <v>295362</v>
          </cell>
          <cell r="AW62">
            <v>42208</v>
          </cell>
          <cell r="AX62">
            <v>9091</v>
          </cell>
          <cell r="AY62">
            <v>6583</v>
          </cell>
          <cell r="AZ62">
            <v>66781</v>
          </cell>
          <cell r="BA62">
            <v>143425</v>
          </cell>
          <cell r="BB62">
            <v>97467</v>
          </cell>
          <cell r="BC62">
            <v>59248</v>
          </cell>
          <cell r="BD62">
            <v>13407</v>
          </cell>
          <cell r="BE62">
            <v>45841</v>
          </cell>
          <cell r="BF62">
            <v>92344</v>
          </cell>
          <cell r="BG62">
            <v>22939</v>
          </cell>
          <cell r="BH62">
            <v>69405</v>
          </cell>
          <cell r="BI62">
            <v>105873</v>
          </cell>
          <cell r="BJ62">
            <v>29221</v>
          </cell>
          <cell r="BK62">
            <v>76652</v>
          </cell>
          <cell r="BL62">
            <v>57930</v>
          </cell>
          <cell r="BM62">
            <v>16525</v>
          </cell>
          <cell r="BN62">
            <v>41405</v>
          </cell>
          <cell r="BO62">
            <v>87033</v>
          </cell>
          <cell r="BP62">
            <v>25484</v>
          </cell>
          <cell r="BQ62">
            <v>61549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indicatori"/>
      <sheetName val="f30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workbookViewId="0">
      <selection activeCell="U32" sqref="U32"/>
    </sheetView>
  </sheetViews>
  <sheetFormatPr defaultColWidth="9" defaultRowHeight="12.75"/>
  <cols>
    <col min="1" max="4" width="9.14444444444444" style="101"/>
    <col min="5" max="5" width="8.85555555555556" style="101" customWidth="1"/>
    <col min="6" max="6" width="9" style="101" customWidth="1"/>
    <col min="7" max="7" width="8.14444444444444" style="101" customWidth="1"/>
    <col min="8" max="8" width="9.14444444444444" style="101"/>
    <col min="9" max="9" width="8.28888888888889" style="101" customWidth="1"/>
    <col min="10" max="10" width="6.85555555555556" style="101" customWidth="1"/>
    <col min="11" max="11" width="12.8555555555556" style="101" customWidth="1"/>
    <col min="12" max="14" width="9.14444444444444" style="101"/>
    <col min="15" max="15" width="11.4222222222222" style="101" customWidth="1"/>
    <col min="16" max="16384" width="9.14444444444444" style="101"/>
  </cols>
  <sheetData>
    <row r="1" customHeight="1" spans="1:18">
      <c r="A1" s="578" t="s">
        <v>0</v>
      </c>
      <c r="B1" s="579"/>
      <c r="C1" s="579"/>
      <c r="D1" s="579"/>
      <c r="E1" s="579"/>
      <c r="F1" s="579"/>
      <c r="G1" s="579"/>
      <c r="H1" s="579"/>
      <c r="I1" s="579"/>
      <c r="J1" s="579"/>
      <c r="K1" s="579"/>
      <c r="L1" s="579"/>
      <c r="M1" s="579"/>
      <c r="N1" s="579"/>
      <c r="O1" s="579"/>
      <c r="P1" s="682"/>
      <c r="Q1" s="682"/>
      <c r="R1" s="682"/>
    </row>
    <row r="2" spans="1:18">
      <c r="A2" s="580"/>
      <c r="B2" s="580"/>
      <c r="C2" s="580"/>
      <c r="D2" s="580"/>
      <c r="E2" s="580"/>
      <c r="F2" s="580"/>
      <c r="G2" s="580"/>
      <c r="H2" s="580"/>
      <c r="I2" s="580"/>
      <c r="J2" s="580"/>
      <c r="K2" s="580"/>
      <c r="L2" s="580"/>
      <c r="M2" s="580"/>
      <c r="N2" s="580"/>
      <c r="O2" s="580"/>
      <c r="P2" s="682"/>
      <c r="Q2" s="682"/>
      <c r="R2" s="682"/>
    </row>
    <row r="3" ht="18.75" customHeight="1" spans="1:15">
      <c r="A3" s="581" t="s">
        <v>1</v>
      </c>
      <c r="B3" s="582"/>
      <c r="C3" s="582"/>
      <c r="D3" s="582"/>
      <c r="E3" s="583"/>
      <c r="F3" s="584"/>
      <c r="G3" s="585"/>
      <c r="H3" s="585"/>
      <c r="I3" s="585"/>
      <c r="J3" s="585"/>
      <c r="K3" s="683" t="s">
        <v>2</v>
      </c>
      <c r="L3" s="684"/>
      <c r="M3" s="684"/>
      <c r="N3" s="684"/>
      <c r="O3" s="685"/>
    </row>
    <row r="4" customHeight="1" spans="1:15">
      <c r="A4" s="586" t="s">
        <v>3</v>
      </c>
      <c r="B4" s="587"/>
      <c r="C4" s="587"/>
      <c r="D4" s="587"/>
      <c r="E4" s="588"/>
      <c r="F4" s="589" t="s">
        <v>4</v>
      </c>
      <c r="G4" s="590"/>
      <c r="H4" s="590"/>
      <c r="I4" s="590"/>
      <c r="J4" s="632"/>
      <c r="K4" s="686"/>
      <c r="L4" s="687"/>
      <c r="M4" s="687"/>
      <c r="N4" s="687"/>
      <c r="O4" s="688"/>
    </row>
    <row r="5" spans="1:15">
      <c r="A5" s="591" t="s">
        <v>5</v>
      </c>
      <c r="B5" s="592"/>
      <c r="C5" s="592"/>
      <c r="D5" s="593"/>
      <c r="E5" s="593"/>
      <c r="F5" s="594"/>
      <c r="G5" s="590"/>
      <c r="H5" s="590"/>
      <c r="I5" s="590"/>
      <c r="J5" s="632"/>
      <c r="K5" s="686"/>
      <c r="L5" s="687"/>
      <c r="M5" s="687"/>
      <c r="N5" s="687"/>
      <c r="O5" s="688"/>
    </row>
    <row r="6" ht="8.25" customHeight="1" spans="1:15">
      <c r="A6" s="595" t="s">
        <v>6</v>
      </c>
      <c r="B6" s="596"/>
      <c r="C6" s="596"/>
      <c r="D6" s="597"/>
      <c r="E6" s="597"/>
      <c r="F6" s="594"/>
      <c r="G6" s="590"/>
      <c r="H6" s="590"/>
      <c r="I6" s="590"/>
      <c r="J6" s="632"/>
      <c r="K6" s="686"/>
      <c r="L6" s="687"/>
      <c r="M6" s="687"/>
      <c r="N6" s="687"/>
      <c r="O6" s="688"/>
    </row>
    <row r="7" customHeight="1" spans="1:15">
      <c r="A7" s="598"/>
      <c r="B7" s="599"/>
      <c r="C7" s="599"/>
      <c r="D7" s="599"/>
      <c r="E7" s="599"/>
      <c r="F7" s="594"/>
      <c r="G7" s="590"/>
      <c r="H7" s="590"/>
      <c r="I7" s="590"/>
      <c r="J7" s="632"/>
      <c r="K7" s="686"/>
      <c r="L7" s="687"/>
      <c r="M7" s="687"/>
      <c r="N7" s="687"/>
      <c r="O7" s="688"/>
    </row>
    <row r="8" ht="6.75" customHeight="1" spans="1:15">
      <c r="A8" s="600"/>
      <c r="B8" s="601"/>
      <c r="C8" s="602"/>
      <c r="D8" s="603"/>
      <c r="E8" s="604"/>
      <c r="F8" s="594"/>
      <c r="G8" s="590"/>
      <c r="H8" s="590"/>
      <c r="I8" s="590"/>
      <c r="J8" s="632"/>
      <c r="K8" s="686"/>
      <c r="L8" s="687"/>
      <c r="M8" s="687"/>
      <c r="N8" s="687"/>
      <c r="O8" s="688"/>
    </row>
    <row r="9" spans="1:15">
      <c r="A9" s="586" t="s">
        <v>7</v>
      </c>
      <c r="B9" s="587" t="s">
        <v>8</v>
      </c>
      <c r="C9" s="183"/>
      <c r="D9" s="183"/>
      <c r="E9" s="605"/>
      <c r="F9" s="594"/>
      <c r="G9" s="590"/>
      <c r="H9" s="590"/>
      <c r="I9" s="590"/>
      <c r="J9" s="632"/>
      <c r="K9" s="686"/>
      <c r="L9" s="687"/>
      <c r="M9" s="687"/>
      <c r="N9" s="687"/>
      <c r="O9" s="688"/>
    </row>
    <row r="10" ht="13.5" customHeight="1" spans="1:15">
      <c r="A10" s="606"/>
      <c r="B10" s="587"/>
      <c r="C10" s="183"/>
      <c r="D10" s="588"/>
      <c r="E10" s="607"/>
      <c r="F10" s="594"/>
      <c r="G10" s="590"/>
      <c r="H10" s="590"/>
      <c r="I10" s="590"/>
      <c r="J10" s="632"/>
      <c r="K10" s="686"/>
      <c r="L10" s="687"/>
      <c r="M10" s="687"/>
      <c r="N10" s="687"/>
      <c r="O10" s="688"/>
    </row>
    <row r="11" ht="15.75" customHeight="1" spans="1:15">
      <c r="A11" s="608" t="s">
        <v>9</v>
      </c>
      <c r="B11" s="588"/>
      <c r="C11" s="609"/>
      <c r="D11" s="610" t="s">
        <v>10</v>
      </c>
      <c r="E11" s="611"/>
      <c r="F11" s="594"/>
      <c r="G11" s="590"/>
      <c r="H11" s="590"/>
      <c r="I11" s="590"/>
      <c r="J11" s="632"/>
      <c r="K11" s="686"/>
      <c r="L11" s="687"/>
      <c r="M11" s="687"/>
      <c r="N11" s="687"/>
      <c r="O11" s="688"/>
    </row>
    <row r="12" customHeight="1" spans="1:15">
      <c r="A12" s="612" t="s">
        <v>11</v>
      </c>
      <c r="B12" s="613"/>
      <c r="C12" s="613"/>
      <c r="D12" s="614"/>
      <c r="E12" s="615"/>
      <c r="F12" s="594"/>
      <c r="G12" s="590"/>
      <c r="H12" s="590"/>
      <c r="I12" s="590"/>
      <c r="J12" s="632"/>
      <c r="K12" s="686"/>
      <c r="L12" s="687"/>
      <c r="M12" s="687"/>
      <c r="N12" s="687"/>
      <c r="O12" s="688"/>
    </row>
    <row r="13" ht="8.25" customHeight="1" spans="1:16">
      <c r="A13" s="606"/>
      <c r="B13" s="588"/>
      <c r="C13" s="616"/>
      <c r="D13" s="617"/>
      <c r="E13" s="618"/>
      <c r="F13" s="594"/>
      <c r="G13" s="590"/>
      <c r="H13" s="590"/>
      <c r="I13" s="590"/>
      <c r="J13" s="632"/>
      <c r="K13" s="686"/>
      <c r="L13" s="687"/>
      <c r="M13" s="687"/>
      <c r="N13" s="687"/>
      <c r="O13" s="688"/>
      <c r="P13" s="689"/>
    </row>
    <row r="14" spans="1:15">
      <c r="A14" s="608" t="s">
        <v>12</v>
      </c>
      <c r="B14" s="588"/>
      <c r="C14" s="619" t="s">
        <v>13</v>
      </c>
      <c r="D14" s="619"/>
      <c r="E14" s="620"/>
      <c r="F14" s="594"/>
      <c r="G14" s="590"/>
      <c r="H14" s="590"/>
      <c r="I14" s="590"/>
      <c r="J14" s="632"/>
      <c r="K14" s="686"/>
      <c r="L14" s="687"/>
      <c r="M14" s="687"/>
      <c r="N14" s="687"/>
      <c r="O14" s="688"/>
    </row>
    <row r="15" customHeight="1" spans="1:15">
      <c r="A15" s="621" t="s">
        <v>14</v>
      </c>
      <c r="B15" s="622"/>
      <c r="C15" s="183"/>
      <c r="D15" s="623"/>
      <c r="E15" s="605"/>
      <c r="F15" s="594"/>
      <c r="G15" s="590"/>
      <c r="H15" s="590"/>
      <c r="I15" s="590"/>
      <c r="J15" s="632"/>
      <c r="K15" s="686"/>
      <c r="L15" s="687"/>
      <c r="M15" s="687"/>
      <c r="N15" s="687"/>
      <c r="O15" s="688"/>
    </row>
    <row r="16" ht="8.25" customHeight="1" spans="1:15">
      <c r="A16" s="608"/>
      <c r="B16" s="588"/>
      <c r="C16" s="588"/>
      <c r="D16" s="588"/>
      <c r="E16" s="607"/>
      <c r="F16" s="594"/>
      <c r="G16" s="590"/>
      <c r="H16" s="590"/>
      <c r="I16" s="590"/>
      <c r="J16" s="632"/>
      <c r="K16" s="686"/>
      <c r="L16" s="687"/>
      <c r="M16" s="687"/>
      <c r="N16" s="687"/>
      <c r="O16" s="688"/>
    </row>
    <row r="17" spans="1:16">
      <c r="A17" s="608" t="s">
        <v>15</v>
      </c>
      <c r="B17" s="619" t="s">
        <v>16</v>
      </c>
      <c r="C17" s="624"/>
      <c r="D17" s="625" t="s">
        <v>17</v>
      </c>
      <c r="E17" s="626">
        <v>42</v>
      </c>
      <c r="F17" s="594"/>
      <c r="G17" s="590"/>
      <c r="H17" s="590"/>
      <c r="I17" s="590"/>
      <c r="J17" s="632"/>
      <c r="K17" s="686"/>
      <c r="L17" s="687"/>
      <c r="M17" s="687"/>
      <c r="N17" s="687"/>
      <c r="O17" s="688"/>
      <c r="P17"/>
    </row>
    <row r="18" ht="14.25" customHeight="1" spans="1:15">
      <c r="A18" s="608" t="s">
        <v>18</v>
      </c>
      <c r="B18" s="183"/>
      <c r="C18" s="588"/>
      <c r="D18" s="588"/>
      <c r="E18" s="605"/>
      <c r="F18" s="594"/>
      <c r="G18" s="590"/>
      <c r="H18" s="590"/>
      <c r="I18" s="590"/>
      <c r="J18" s="632"/>
      <c r="K18" s="686"/>
      <c r="L18" s="687"/>
      <c r="M18" s="687"/>
      <c r="N18" s="687"/>
      <c r="O18" s="688"/>
    </row>
    <row r="19" spans="1:15">
      <c r="A19" s="608"/>
      <c r="B19" s="588"/>
      <c r="C19" s="183"/>
      <c r="D19" s="588"/>
      <c r="E19" s="607"/>
      <c r="F19" s="594"/>
      <c r="G19" s="590"/>
      <c r="H19" s="590"/>
      <c r="I19" s="590"/>
      <c r="J19" s="632"/>
      <c r="K19" s="686"/>
      <c r="L19" s="687"/>
      <c r="M19" s="687"/>
      <c r="N19" s="687"/>
      <c r="O19" s="688"/>
    </row>
    <row r="20" spans="1:15">
      <c r="A20" s="627" t="s">
        <v>19</v>
      </c>
      <c r="B20" s="617"/>
      <c r="C20" s="587"/>
      <c r="D20" s="599">
        <v>1585997</v>
      </c>
      <c r="E20" s="628"/>
      <c r="F20" s="594"/>
      <c r="G20" s="590"/>
      <c r="H20" s="590"/>
      <c r="I20" s="590"/>
      <c r="J20" s="632"/>
      <c r="K20" s="686"/>
      <c r="L20" s="687"/>
      <c r="M20" s="687"/>
      <c r="N20" s="687"/>
      <c r="O20" s="688"/>
    </row>
    <row r="21" customHeight="1" spans="1:15">
      <c r="A21" s="586" t="s">
        <v>20</v>
      </c>
      <c r="B21" s="587"/>
      <c r="C21" s="587"/>
      <c r="D21" s="623"/>
      <c r="E21" s="605"/>
      <c r="F21" s="594"/>
      <c r="G21" s="590"/>
      <c r="H21" s="590"/>
      <c r="I21" s="590"/>
      <c r="J21" s="632"/>
      <c r="K21" s="686"/>
      <c r="L21" s="687"/>
      <c r="M21" s="687"/>
      <c r="N21" s="687"/>
      <c r="O21" s="688"/>
    </row>
    <row r="22" spans="1:16">
      <c r="A22" s="608"/>
      <c r="B22" s="588"/>
      <c r="C22" s="588"/>
      <c r="D22" s="588"/>
      <c r="E22" s="607"/>
      <c r="F22" s="594"/>
      <c r="G22" s="590"/>
      <c r="H22" s="590"/>
      <c r="I22" s="590"/>
      <c r="J22" s="632"/>
      <c r="K22" s="686"/>
      <c r="L22" s="687"/>
      <c r="M22" s="687"/>
      <c r="N22" s="687"/>
      <c r="O22" s="688"/>
      <c r="P22" s="101" t="s">
        <v>21</v>
      </c>
    </row>
    <row r="23" customHeight="1" spans="1:15">
      <c r="A23" s="627" t="s">
        <v>22</v>
      </c>
      <c r="B23" s="629"/>
      <c r="C23" s="630" t="s">
        <v>23</v>
      </c>
      <c r="D23" s="630"/>
      <c r="E23" s="631"/>
      <c r="F23" s="594"/>
      <c r="G23" s="590"/>
      <c r="H23" s="590"/>
      <c r="I23" s="590"/>
      <c r="J23" s="632"/>
      <c r="K23" s="686"/>
      <c r="L23" s="687"/>
      <c r="M23" s="687"/>
      <c r="N23" s="687"/>
      <c r="O23" s="688"/>
    </row>
    <row r="24" spans="1:15">
      <c r="A24" s="586" t="s">
        <v>20</v>
      </c>
      <c r="B24" s="587"/>
      <c r="C24" s="587"/>
      <c r="D24" s="623"/>
      <c r="E24" s="632"/>
      <c r="F24" s="594"/>
      <c r="G24" s="590"/>
      <c r="H24" s="590"/>
      <c r="I24" s="590"/>
      <c r="J24" s="632"/>
      <c r="K24" s="686"/>
      <c r="L24" s="687"/>
      <c r="M24" s="687"/>
      <c r="N24" s="687"/>
      <c r="O24" s="688"/>
    </row>
    <row r="25" spans="1:15">
      <c r="A25" s="608"/>
      <c r="B25" s="588"/>
      <c r="C25" s="633" t="s">
        <v>24</v>
      </c>
      <c r="D25" s="634"/>
      <c r="E25" s="635"/>
      <c r="F25" s="594"/>
      <c r="G25" s="590"/>
      <c r="H25" s="590"/>
      <c r="I25" s="590"/>
      <c r="J25" s="632"/>
      <c r="K25" s="686"/>
      <c r="L25" s="687"/>
      <c r="M25" s="687"/>
      <c r="N25" s="687"/>
      <c r="O25" s="688"/>
    </row>
    <row r="26" customHeight="1" spans="1:15">
      <c r="A26" s="586"/>
      <c r="B26" s="587"/>
      <c r="C26" s="587"/>
      <c r="D26" s="636"/>
      <c r="E26" s="637"/>
      <c r="F26" s="594"/>
      <c r="G26" s="590"/>
      <c r="H26" s="590"/>
      <c r="I26" s="590"/>
      <c r="J26" s="632"/>
      <c r="K26" s="686"/>
      <c r="L26" s="687"/>
      <c r="M26" s="687"/>
      <c r="N26" s="687"/>
      <c r="O26" s="688"/>
    </row>
    <row r="27" customHeight="1" spans="1:15">
      <c r="A27" s="638" t="s">
        <v>25</v>
      </c>
      <c r="B27" s="639"/>
      <c r="C27" s="640" t="s">
        <v>26</v>
      </c>
      <c r="D27" s="640"/>
      <c r="E27" s="641"/>
      <c r="F27" s="608"/>
      <c r="G27" s="642" t="s">
        <v>27</v>
      </c>
      <c r="H27" s="643" t="s">
        <v>28</v>
      </c>
      <c r="I27" s="588"/>
      <c r="J27" s="607"/>
      <c r="K27" s="686"/>
      <c r="L27" s="687"/>
      <c r="M27" s="687"/>
      <c r="N27" s="687"/>
      <c r="O27" s="688"/>
    </row>
    <row r="28" spans="1:15">
      <c r="A28" s="595" t="s">
        <v>29</v>
      </c>
      <c r="B28" s="623"/>
      <c r="C28" s="623"/>
      <c r="D28" s="623"/>
      <c r="E28" s="644"/>
      <c r="F28" s="608"/>
      <c r="G28" s="642" t="s">
        <v>30</v>
      </c>
      <c r="H28" s="588"/>
      <c r="I28" s="588"/>
      <c r="J28" s="607"/>
      <c r="K28" s="686"/>
      <c r="L28" s="687"/>
      <c r="M28" s="687"/>
      <c r="N28" s="687"/>
      <c r="O28" s="688"/>
    </row>
    <row r="29" customHeight="1" spans="1:15">
      <c r="A29" s="645"/>
      <c r="B29" s="646"/>
      <c r="C29" s="646"/>
      <c r="D29" s="646"/>
      <c r="E29" s="647"/>
      <c r="F29" s="608"/>
      <c r="G29" s="588"/>
      <c r="H29" s="588"/>
      <c r="I29" s="588"/>
      <c r="J29" s="607"/>
      <c r="K29" s="686"/>
      <c r="L29" s="687"/>
      <c r="M29" s="687"/>
      <c r="N29" s="687"/>
      <c r="O29" s="688"/>
    </row>
    <row r="30" ht="13.5" customHeight="1" spans="1:15">
      <c r="A30" s="648" t="s">
        <v>31</v>
      </c>
      <c r="B30" s="649"/>
      <c r="C30" s="650" t="s">
        <v>21</v>
      </c>
      <c r="D30" s="650"/>
      <c r="E30" s="651"/>
      <c r="F30" s="608"/>
      <c r="G30" s="588"/>
      <c r="H30" s="588"/>
      <c r="I30" s="588"/>
      <c r="J30" s="607"/>
      <c r="K30" s="686"/>
      <c r="L30" s="687"/>
      <c r="M30" s="687"/>
      <c r="N30" s="687"/>
      <c r="O30" s="688"/>
    </row>
    <row r="31" ht="15" customHeight="1" spans="1:15">
      <c r="A31" s="652" t="s">
        <v>32</v>
      </c>
      <c r="B31" s="653" t="s">
        <v>33</v>
      </c>
      <c r="C31" s="646"/>
      <c r="D31" s="646"/>
      <c r="E31" s="647"/>
      <c r="F31" s="608"/>
      <c r="G31" s="588"/>
      <c r="H31" s="588"/>
      <c r="I31" s="588"/>
      <c r="J31" s="607"/>
      <c r="K31" s="686"/>
      <c r="L31" s="687"/>
      <c r="M31" s="687"/>
      <c r="N31" s="687"/>
      <c r="O31" s="688"/>
    </row>
    <row r="32" customHeight="1" spans="1:15">
      <c r="A32" s="645"/>
      <c r="B32" s="646"/>
      <c r="C32" s="646"/>
      <c r="D32" s="646"/>
      <c r="E32" s="647"/>
      <c r="F32" s="654" t="s">
        <v>34</v>
      </c>
      <c r="G32" s="655"/>
      <c r="H32" s="655"/>
      <c r="I32" s="655"/>
      <c r="J32" s="690"/>
      <c r="K32" s="686"/>
      <c r="L32" s="687"/>
      <c r="M32" s="687"/>
      <c r="N32" s="687"/>
      <c r="O32" s="688"/>
    </row>
    <row r="33" customHeight="1" spans="1:15">
      <c r="A33" s="595" t="s">
        <v>35</v>
      </c>
      <c r="B33" s="623"/>
      <c r="C33" s="656" t="s">
        <v>26</v>
      </c>
      <c r="D33" s="657"/>
      <c r="E33" s="658"/>
      <c r="F33" s="608"/>
      <c r="G33" s="588"/>
      <c r="H33" s="659">
        <v>7</v>
      </c>
      <c r="I33" s="588"/>
      <c r="J33" s="607"/>
      <c r="K33" s="686"/>
      <c r="L33" s="687"/>
      <c r="M33" s="687"/>
      <c r="N33" s="687"/>
      <c r="O33" s="688"/>
    </row>
    <row r="34" spans="1:15">
      <c r="A34" s="612" t="s">
        <v>36</v>
      </c>
      <c r="B34" s="613"/>
      <c r="C34" s="613"/>
      <c r="D34" s="613"/>
      <c r="E34" s="660"/>
      <c r="F34" s="608"/>
      <c r="G34" s="588"/>
      <c r="H34" s="588"/>
      <c r="I34" s="588"/>
      <c r="J34" s="607"/>
      <c r="K34" s="686"/>
      <c r="L34" s="687"/>
      <c r="M34" s="687"/>
      <c r="N34" s="687"/>
      <c r="O34" s="688"/>
    </row>
    <row r="35" customHeight="1" spans="1:15">
      <c r="A35" s="661"/>
      <c r="B35" s="662"/>
      <c r="C35" s="663"/>
      <c r="D35" s="663"/>
      <c r="E35" s="664"/>
      <c r="F35" s="608"/>
      <c r="G35" s="588"/>
      <c r="H35" s="588"/>
      <c r="I35" s="588"/>
      <c r="J35" s="607"/>
      <c r="K35" s="686"/>
      <c r="L35" s="687"/>
      <c r="M35" s="687"/>
      <c r="N35" s="687"/>
      <c r="O35" s="688"/>
    </row>
    <row r="36" customHeight="1" spans="1:15">
      <c r="A36" s="665" t="s">
        <v>37</v>
      </c>
      <c r="B36" s="666">
        <v>69004363</v>
      </c>
      <c r="C36" s="666"/>
      <c r="D36" s="183"/>
      <c r="E36" s="605"/>
      <c r="F36" s="608"/>
      <c r="G36" s="588"/>
      <c r="H36" s="588"/>
      <c r="I36" s="588"/>
      <c r="J36" s="607"/>
      <c r="K36" s="686"/>
      <c r="L36" s="687"/>
      <c r="M36" s="687"/>
      <c r="N36" s="687"/>
      <c r="O36" s="688"/>
    </row>
    <row r="37" customHeight="1" spans="1:15">
      <c r="A37" s="667" t="s">
        <v>38</v>
      </c>
      <c r="B37" s="668"/>
      <c r="C37" s="668"/>
      <c r="D37" s="668"/>
      <c r="E37" s="669"/>
      <c r="F37" s="608"/>
      <c r="G37" s="588"/>
      <c r="H37" s="588"/>
      <c r="I37" s="588"/>
      <c r="J37" s="607"/>
      <c r="K37" s="686"/>
      <c r="L37" s="687"/>
      <c r="M37" s="687"/>
      <c r="N37" s="687"/>
      <c r="O37" s="688"/>
    </row>
    <row r="38" customHeight="1" spans="1:15">
      <c r="A38" s="645"/>
      <c r="B38" s="646"/>
      <c r="C38" s="646"/>
      <c r="D38" s="646"/>
      <c r="E38" s="647"/>
      <c r="F38" s="608"/>
      <c r="G38" s="588"/>
      <c r="H38" s="588"/>
      <c r="I38" s="588"/>
      <c r="J38" s="607"/>
      <c r="K38" s="686"/>
      <c r="L38" s="687"/>
      <c r="M38" s="687"/>
      <c r="N38" s="687"/>
      <c r="O38" s="688"/>
    </row>
    <row r="39" ht="36.75" customHeight="1" spans="1:15">
      <c r="A39" s="638" t="s">
        <v>39</v>
      </c>
      <c r="B39" s="639"/>
      <c r="C39" s="639"/>
      <c r="D39" s="639"/>
      <c r="E39" s="670"/>
      <c r="F39" s="608"/>
      <c r="G39" s="588"/>
      <c r="H39" s="588"/>
      <c r="I39" s="588"/>
      <c r="J39" s="607"/>
      <c r="K39" s="686"/>
      <c r="L39" s="687"/>
      <c r="M39" s="687"/>
      <c r="N39" s="687"/>
      <c r="O39" s="688"/>
    </row>
    <row r="40" customHeight="1" spans="1:15">
      <c r="A40" s="671" t="s">
        <v>40</v>
      </c>
      <c r="B40" s="176"/>
      <c r="C40" s="176"/>
      <c r="D40" s="176"/>
      <c r="E40" s="672"/>
      <c r="F40" s="608"/>
      <c r="G40" s="588"/>
      <c r="H40" s="588"/>
      <c r="I40" s="588"/>
      <c r="J40" s="607"/>
      <c r="K40" s="686"/>
      <c r="L40" s="687"/>
      <c r="M40" s="687"/>
      <c r="N40" s="687"/>
      <c r="O40" s="688"/>
    </row>
    <row r="41" ht="60.75" customHeight="1" spans="1:15">
      <c r="A41" s="638" t="s">
        <v>41</v>
      </c>
      <c r="B41" s="639"/>
      <c r="C41" s="639"/>
      <c r="D41" s="639"/>
      <c r="E41" s="670"/>
      <c r="F41" s="673" t="s">
        <v>42</v>
      </c>
      <c r="G41" s="674" t="s">
        <v>43</v>
      </c>
      <c r="H41" s="674"/>
      <c r="I41" s="674" t="s">
        <v>44</v>
      </c>
      <c r="J41" s="691"/>
      <c r="K41" s="686"/>
      <c r="L41" s="687"/>
      <c r="M41" s="687"/>
      <c r="N41" s="687"/>
      <c r="O41" s="688"/>
    </row>
    <row r="42" spans="1:15">
      <c r="A42" s="671"/>
      <c r="B42" s="176"/>
      <c r="C42" s="176"/>
      <c r="D42" s="176"/>
      <c r="E42" s="672"/>
      <c r="F42" s="675">
        <v>20</v>
      </c>
      <c r="G42" s="676">
        <v>1</v>
      </c>
      <c r="H42" s="676"/>
      <c r="I42" s="692" t="s">
        <v>45</v>
      </c>
      <c r="J42" s="693"/>
      <c r="K42" s="686"/>
      <c r="L42" s="687"/>
      <c r="M42" s="687"/>
      <c r="N42" s="687"/>
      <c r="O42" s="688"/>
    </row>
    <row r="43" ht="35.25" customHeight="1" spans="1:15">
      <c r="A43" s="677"/>
      <c r="B43" s="678"/>
      <c r="C43" s="678"/>
      <c r="D43" s="678"/>
      <c r="E43" s="679"/>
      <c r="F43" s="608"/>
      <c r="G43" s="588"/>
      <c r="H43" s="588"/>
      <c r="I43" s="588"/>
      <c r="J43" s="607"/>
      <c r="K43" s="686"/>
      <c r="L43" s="687"/>
      <c r="M43" s="687"/>
      <c r="N43" s="687"/>
      <c r="O43" s="688"/>
    </row>
    <row r="44" ht="0.75" customHeight="1" spans="6:15">
      <c r="F44" s="606"/>
      <c r="G44" s="183"/>
      <c r="H44" s="183"/>
      <c r="I44" s="183"/>
      <c r="J44" s="605"/>
      <c r="K44" s="686"/>
      <c r="L44" s="687"/>
      <c r="M44" s="687"/>
      <c r="N44" s="687"/>
      <c r="O44" s="688"/>
    </row>
    <row r="45" ht="45" hidden="1" customHeight="1" spans="6:15">
      <c r="F45" s="606"/>
      <c r="G45" s="183"/>
      <c r="H45" s="183"/>
      <c r="I45" s="183"/>
      <c r="J45" s="605"/>
      <c r="K45" s="686"/>
      <c r="L45" s="687"/>
      <c r="M45" s="687"/>
      <c r="N45" s="687"/>
      <c r="O45" s="688"/>
    </row>
    <row r="46" ht="9" hidden="1" customHeight="1" spans="1:15">
      <c r="A46" s="601"/>
      <c r="B46" s="601"/>
      <c r="C46" s="601"/>
      <c r="D46" s="601"/>
      <c r="E46" s="601"/>
      <c r="F46" s="680"/>
      <c r="G46" s="681"/>
      <c r="H46" s="681"/>
      <c r="I46" s="681"/>
      <c r="J46" s="694"/>
      <c r="K46" s="686"/>
      <c r="L46" s="687"/>
      <c r="M46" s="687"/>
      <c r="N46" s="687"/>
      <c r="O46" s="688"/>
    </row>
    <row r="47" hidden="1" spans="11:15">
      <c r="K47" s="686"/>
      <c r="L47" s="687"/>
      <c r="M47" s="687"/>
      <c r="N47" s="687"/>
      <c r="O47" s="688"/>
    </row>
    <row r="48" spans="1:15">
      <c r="A48" s="601"/>
      <c r="B48" s="601"/>
      <c r="C48" s="601"/>
      <c r="D48" s="601"/>
      <c r="E48" s="601"/>
      <c r="F48" s="601"/>
      <c r="G48" s="601"/>
      <c r="H48" s="601"/>
      <c r="I48" s="601"/>
      <c r="J48" s="601"/>
      <c r="K48" s="695"/>
      <c r="L48" s="695"/>
      <c r="M48" s="695"/>
      <c r="N48" s="695"/>
      <c r="O48" s="695"/>
    </row>
  </sheetData>
  <sheetProtection password="83B8" sheet="1"/>
  <mergeCells count="42">
    <mergeCell ref="A3:E3"/>
    <mergeCell ref="A4:C4"/>
    <mergeCell ref="A5:E5"/>
    <mergeCell ref="A6:C6"/>
    <mergeCell ref="A7:E7"/>
    <mergeCell ref="D8:E8"/>
    <mergeCell ref="D11:E11"/>
    <mergeCell ref="A12:C12"/>
    <mergeCell ref="D12:E12"/>
    <mergeCell ref="A14:B14"/>
    <mergeCell ref="C14:E14"/>
    <mergeCell ref="A15:B15"/>
    <mergeCell ref="B17:C17"/>
    <mergeCell ref="A20:B20"/>
    <mergeCell ref="D20:E20"/>
    <mergeCell ref="A23:B23"/>
    <mergeCell ref="C23:E23"/>
    <mergeCell ref="C25:E25"/>
    <mergeCell ref="A26:C26"/>
    <mergeCell ref="D26:E26"/>
    <mergeCell ref="A27:B27"/>
    <mergeCell ref="C27:E27"/>
    <mergeCell ref="A28:E28"/>
    <mergeCell ref="A29:E29"/>
    <mergeCell ref="A30:B30"/>
    <mergeCell ref="C30:E30"/>
    <mergeCell ref="F32:J32"/>
    <mergeCell ref="A33:B33"/>
    <mergeCell ref="A34:E34"/>
    <mergeCell ref="B35:E35"/>
    <mergeCell ref="B36:C36"/>
    <mergeCell ref="A39:E39"/>
    <mergeCell ref="A40:E40"/>
    <mergeCell ref="A41:E41"/>
    <mergeCell ref="G41:H41"/>
    <mergeCell ref="I41:J41"/>
    <mergeCell ref="A42:E42"/>
    <mergeCell ref="G42:H42"/>
    <mergeCell ref="I42:J42"/>
    <mergeCell ref="K3:O47"/>
    <mergeCell ref="A1:O2"/>
    <mergeCell ref="F4:J26"/>
  </mergeCells>
  <conditionalFormatting sqref="F42">
    <cfRule type="expression" dxfId="0" priority="2" stopIfTrue="1">
      <formula>IF($A$35&lt;10,DAY($A$35))</formula>
    </cfRule>
    <cfRule type="cellIs" dxfId="1" priority="3" stopIfTrue="1" operator="greaterThan">
      <formula>31</formula>
    </cfRule>
  </conditionalFormatting>
  <conditionalFormatting sqref="I42">
    <cfRule type="cellIs" dxfId="1" priority="1" stopIfTrue="1" operator="greaterThan">
      <formula>MID(YEAR(NOW()),3,4)</formula>
    </cfRule>
  </conditionalFormatting>
  <pageMargins left="0.78740157480315" right="0" top="0.433070866141732" bottom="0" header="0" footer="0"/>
  <pageSetup paperSize="1" scale="88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opLeftCell="A19" workbookViewId="0">
      <selection activeCell="N12" sqref="N12"/>
    </sheetView>
  </sheetViews>
  <sheetFormatPr defaultColWidth="9" defaultRowHeight="12.75"/>
  <cols>
    <col min="1" max="1" width="8.14444444444444" style="466" customWidth="1"/>
    <col min="2" max="2" width="5.71111111111111" style="466" customWidth="1"/>
    <col min="3" max="3" width="25.8555555555556" style="466" customWidth="1"/>
    <col min="4" max="4" width="10.2888888888889" style="466" customWidth="1"/>
    <col min="5" max="5" width="9.28888888888889" style="466" customWidth="1"/>
    <col min="6" max="6" width="7.28888888888889" style="466" customWidth="1"/>
    <col min="7" max="7" width="7.85555555555556" style="466" customWidth="1"/>
    <col min="8" max="8" width="8.14444444444444" style="466" customWidth="1"/>
    <col min="9" max="9" width="7.56666666666667" style="466" customWidth="1"/>
    <col min="10" max="10" width="8.85555555555556" style="466" customWidth="1"/>
    <col min="11" max="11" width="8" style="466" customWidth="1"/>
    <col min="12" max="12" width="9.71111111111111" style="466" customWidth="1"/>
    <col min="13" max="13" width="8.71111111111111" style="466" customWidth="1"/>
    <col min="14" max="14" width="7.85555555555556" style="466" customWidth="1"/>
    <col min="15" max="15" width="7.14444444444444" style="466" customWidth="1"/>
    <col min="16" max="16" width="1.56666666666667" style="466" customWidth="1"/>
    <col min="17" max="17" width="1.42222222222222" style="466" customWidth="1"/>
    <col min="18" max="16384" width="9.14444444444444" style="466"/>
  </cols>
  <sheetData>
    <row r="1" ht="25.5" customHeight="1" spans="2:15">
      <c r="B1" s="565" t="s">
        <v>46</v>
      </c>
      <c r="C1" s="566"/>
      <c r="D1" s="566"/>
      <c r="E1" s="566"/>
      <c r="F1" s="566"/>
      <c r="G1" s="566"/>
      <c r="H1" s="566"/>
      <c r="I1" s="566"/>
      <c r="J1" s="566"/>
      <c r="K1" s="566"/>
      <c r="L1" s="566"/>
      <c r="M1" s="566"/>
      <c r="N1" s="566"/>
      <c r="O1" s="566"/>
    </row>
    <row r="2" ht="6" customHeight="1" spans="2:15">
      <c r="B2" s="565"/>
      <c r="C2" s="566"/>
      <c r="D2" s="566"/>
      <c r="E2" s="566"/>
      <c r="F2" s="566"/>
      <c r="G2" s="566"/>
      <c r="H2" s="566"/>
      <c r="I2" s="566"/>
      <c r="J2" s="566"/>
      <c r="K2" s="566"/>
      <c r="L2" s="566"/>
      <c r="M2" s="566"/>
      <c r="N2" s="566"/>
      <c r="O2" s="566"/>
    </row>
    <row r="3" ht="25.5" customHeight="1" spans="2:15">
      <c r="B3" s="565"/>
      <c r="C3" s="566"/>
      <c r="D3" s="566"/>
      <c r="E3" s="566"/>
      <c r="F3" s="436" t="s">
        <v>47</v>
      </c>
      <c r="G3" s="436"/>
      <c r="H3" s="567"/>
      <c r="I3" s="566"/>
      <c r="J3" s="566"/>
      <c r="K3" s="566"/>
      <c r="L3" s="566"/>
      <c r="M3" s="566"/>
      <c r="N3" s="566"/>
      <c r="O3" s="566"/>
    </row>
    <row r="4" ht="7.5" customHeight="1" spans="2:15">
      <c r="B4" s="568"/>
      <c r="C4" s="569"/>
      <c r="D4" s="569"/>
      <c r="E4" s="569"/>
      <c r="F4" s="570"/>
      <c r="G4" s="570"/>
      <c r="H4" s="571"/>
      <c r="I4" s="569"/>
      <c r="J4" s="569"/>
      <c r="K4" s="569"/>
      <c r="L4" s="569"/>
      <c r="M4" s="569"/>
      <c r="N4" s="569"/>
      <c r="O4" s="569"/>
    </row>
    <row r="5" ht="18" customHeight="1" spans="2:15">
      <c r="B5" s="469" t="s">
        <v>48</v>
      </c>
      <c r="C5" s="470" t="s">
        <v>49</v>
      </c>
      <c r="D5" s="471" t="s">
        <v>50</v>
      </c>
      <c r="E5" s="472"/>
      <c r="F5" s="472"/>
      <c r="G5" s="472"/>
      <c r="H5" s="472"/>
      <c r="I5" s="472"/>
      <c r="J5" s="472"/>
      <c r="K5" s="526"/>
      <c r="L5" s="472"/>
      <c r="M5" s="472"/>
      <c r="N5" s="472"/>
      <c r="O5" s="527"/>
    </row>
    <row r="6" ht="18" customHeight="1" spans="2:15">
      <c r="B6" s="473"/>
      <c r="C6" s="474"/>
      <c r="D6" s="475" t="s">
        <v>51</v>
      </c>
      <c r="E6" s="476" t="s">
        <v>52</v>
      </c>
      <c r="F6" s="476"/>
      <c r="G6" s="476"/>
      <c r="H6" s="476" t="s">
        <v>53</v>
      </c>
      <c r="I6" s="528"/>
      <c r="J6" s="528"/>
      <c r="K6" s="528"/>
      <c r="L6" s="529" t="s">
        <v>54</v>
      </c>
      <c r="M6" s="529"/>
      <c r="N6" s="529"/>
      <c r="O6" s="530"/>
    </row>
    <row r="7" ht="23.25" customHeight="1" spans="2:15">
      <c r="B7" s="473"/>
      <c r="C7" s="474"/>
      <c r="D7" s="475"/>
      <c r="E7" s="476" t="s">
        <v>55</v>
      </c>
      <c r="F7" s="476" t="s">
        <v>56</v>
      </c>
      <c r="G7" s="476" t="s">
        <v>57</v>
      </c>
      <c r="H7" s="476" t="s">
        <v>51</v>
      </c>
      <c r="I7" s="476" t="s">
        <v>52</v>
      </c>
      <c r="J7" s="476"/>
      <c r="K7" s="476"/>
      <c r="L7" s="529" t="s">
        <v>51</v>
      </c>
      <c r="M7" s="529" t="s">
        <v>52</v>
      </c>
      <c r="N7" s="529"/>
      <c r="O7" s="530"/>
    </row>
    <row r="8" ht="21.75" customHeight="1" spans="2:15">
      <c r="B8" s="477"/>
      <c r="C8" s="478"/>
      <c r="D8" s="475"/>
      <c r="E8" s="476"/>
      <c r="F8" s="476"/>
      <c r="G8" s="476"/>
      <c r="H8" s="476"/>
      <c r="I8" s="476" t="s">
        <v>55</v>
      </c>
      <c r="J8" s="476" t="s">
        <v>56</v>
      </c>
      <c r="K8" s="476" t="s">
        <v>57</v>
      </c>
      <c r="L8" s="529"/>
      <c r="M8" s="529" t="s">
        <v>55</v>
      </c>
      <c r="N8" s="529" t="s">
        <v>56</v>
      </c>
      <c r="O8" s="530" t="s">
        <v>57</v>
      </c>
    </row>
    <row r="9" ht="9.75" customHeight="1" spans="2:15">
      <c r="B9" s="479" t="s">
        <v>58</v>
      </c>
      <c r="C9" s="480" t="s">
        <v>59</v>
      </c>
      <c r="D9" s="481">
        <v>1</v>
      </c>
      <c r="E9" s="482">
        <v>2</v>
      </c>
      <c r="F9" s="482">
        <v>3</v>
      </c>
      <c r="G9" s="482">
        <v>4</v>
      </c>
      <c r="H9" s="482">
        <v>5</v>
      </c>
      <c r="I9" s="531">
        <v>6</v>
      </c>
      <c r="J9" s="482">
        <v>7</v>
      </c>
      <c r="K9" s="482">
        <v>8</v>
      </c>
      <c r="L9" s="532">
        <v>9</v>
      </c>
      <c r="M9" s="532">
        <v>10</v>
      </c>
      <c r="N9" s="532">
        <v>11</v>
      </c>
      <c r="O9" s="533">
        <v>12</v>
      </c>
    </row>
    <row r="10" ht="21" customHeight="1" spans="2:15">
      <c r="B10" s="572" t="s">
        <v>60</v>
      </c>
      <c r="C10" s="573" t="s">
        <v>61</v>
      </c>
      <c r="D10" s="574">
        <v>1</v>
      </c>
      <c r="E10" s="575">
        <v>1</v>
      </c>
      <c r="F10" s="575"/>
      <c r="G10" s="575"/>
      <c r="H10" s="576">
        <v>1</v>
      </c>
      <c r="I10" s="576">
        <v>1</v>
      </c>
      <c r="J10" s="576"/>
      <c r="K10" s="576"/>
      <c r="L10" s="541">
        <f>D10-H10</f>
        <v>0</v>
      </c>
      <c r="M10" s="541">
        <f>E10-I10</f>
        <v>0</v>
      </c>
      <c r="N10" s="541">
        <f>F10-J10</f>
        <v>0</v>
      </c>
      <c r="O10" s="541">
        <f>G10-K10</f>
        <v>0</v>
      </c>
    </row>
    <row r="11" ht="18" customHeight="1" spans="2:15">
      <c r="B11" s="504" t="s">
        <v>62</v>
      </c>
      <c r="C11" s="493" t="s">
        <v>63</v>
      </c>
      <c r="D11" s="485"/>
      <c r="E11" s="486"/>
      <c r="F11" s="486"/>
      <c r="G11" s="486"/>
      <c r="H11" s="548"/>
      <c r="I11" s="548"/>
      <c r="J11" s="548"/>
      <c r="K11" s="548"/>
      <c r="L11" s="559">
        <f t="shared" ref="L11:L23" si="0">D11-H11</f>
        <v>0</v>
      </c>
      <c r="M11" s="559">
        <f t="shared" ref="M11:M23" si="1">E11-I11</f>
        <v>0</v>
      </c>
      <c r="N11" s="559">
        <f t="shared" ref="N11:N23" si="2">F11-J11</f>
        <v>0</v>
      </c>
      <c r="O11" s="560">
        <f t="shared" ref="O11:O23" si="3">G11-K11</f>
        <v>0</v>
      </c>
    </row>
    <row r="12" ht="36.75" customHeight="1" spans="2:15">
      <c r="B12" s="497" t="s">
        <v>64</v>
      </c>
      <c r="C12" s="493" t="s">
        <v>65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0"/>
        <v>0</v>
      </c>
      <c r="M12" s="538">
        <f t="shared" si="1"/>
        <v>0</v>
      </c>
      <c r="N12" s="538">
        <f t="shared" si="2"/>
        <v>0</v>
      </c>
      <c r="O12" s="539">
        <f t="shared" si="3"/>
        <v>0</v>
      </c>
    </row>
    <row r="13" ht="18" customHeight="1" spans="2:15">
      <c r="B13" s="497" t="s">
        <v>66</v>
      </c>
      <c r="C13" s="493" t="s">
        <v>67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0"/>
        <v>0</v>
      </c>
      <c r="M13" s="538">
        <f t="shared" si="1"/>
        <v>0</v>
      </c>
      <c r="N13" s="538">
        <f t="shared" si="2"/>
        <v>0</v>
      </c>
      <c r="O13" s="539">
        <f t="shared" si="3"/>
        <v>0</v>
      </c>
    </row>
    <row r="14" ht="18" customHeight="1" spans="1:15">
      <c r="A14" s="498"/>
      <c r="B14" s="497" t="s">
        <v>68</v>
      </c>
      <c r="C14" s="493" t="s">
        <v>69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0"/>
        <v>0</v>
      </c>
      <c r="M14" s="538">
        <f t="shared" si="1"/>
        <v>0</v>
      </c>
      <c r="N14" s="538">
        <f t="shared" si="2"/>
        <v>0</v>
      </c>
      <c r="O14" s="539">
        <f t="shared" si="3"/>
        <v>0</v>
      </c>
    </row>
    <row r="15" ht="18" customHeight="1" spans="2:15">
      <c r="B15" s="497" t="s">
        <v>70</v>
      </c>
      <c r="C15" s="493" t="s">
        <v>71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si="0"/>
        <v>0</v>
      </c>
      <c r="M15" s="538">
        <f t="shared" si="1"/>
        <v>0</v>
      </c>
      <c r="N15" s="538">
        <f t="shared" si="2"/>
        <v>0</v>
      </c>
      <c r="O15" s="539">
        <f t="shared" si="3"/>
        <v>0</v>
      </c>
    </row>
    <row r="16" ht="18" customHeight="1" spans="2:15">
      <c r="B16" s="497" t="s">
        <v>72</v>
      </c>
      <c r="C16" s="493" t="s">
        <v>73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0"/>
        <v>0</v>
      </c>
      <c r="M16" s="538">
        <f t="shared" si="1"/>
        <v>0</v>
      </c>
      <c r="N16" s="538">
        <f t="shared" si="2"/>
        <v>0</v>
      </c>
      <c r="O16" s="539">
        <f t="shared" si="3"/>
        <v>0</v>
      </c>
    </row>
    <row r="17" ht="18" customHeight="1" spans="1:15">
      <c r="A17" s="498">
        <v>2</v>
      </c>
      <c r="B17" s="497" t="s">
        <v>74</v>
      </c>
      <c r="C17" s="493" t="s">
        <v>75</v>
      </c>
      <c r="D17" s="494"/>
      <c r="E17" s="495"/>
      <c r="F17" s="495"/>
      <c r="G17" s="495"/>
      <c r="H17" s="496"/>
      <c r="I17" s="496"/>
      <c r="J17" s="496"/>
      <c r="K17" s="496"/>
      <c r="L17" s="538">
        <f t="shared" si="0"/>
        <v>0</v>
      </c>
      <c r="M17" s="538">
        <f t="shared" si="1"/>
        <v>0</v>
      </c>
      <c r="N17" s="538">
        <f t="shared" si="2"/>
        <v>0</v>
      </c>
      <c r="O17" s="539">
        <f t="shared" si="3"/>
        <v>0</v>
      </c>
    </row>
    <row r="18" ht="18" customHeight="1" spans="2:15">
      <c r="B18" s="497" t="s">
        <v>76</v>
      </c>
      <c r="C18" s="493" t="s">
        <v>77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0"/>
        <v>0</v>
      </c>
      <c r="M18" s="538">
        <f t="shared" si="1"/>
        <v>0</v>
      </c>
      <c r="N18" s="538">
        <f t="shared" si="2"/>
        <v>0</v>
      </c>
      <c r="O18" s="539">
        <f t="shared" si="3"/>
        <v>0</v>
      </c>
    </row>
    <row r="19" ht="18" customHeight="1" spans="2:15">
      <c r="B19" s="497" t="s">
        <v>78</v>
      </c>
      <c r="C19" s="493" t="s">
        <v>79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si="0"/>
        <v>0</v>
      </c>
      <c r="M19" s="538">
        <f t="shared" si="1"/>
        <v>0</v>
      </c>
      <c r="N19" s="538">
        <f t="shared" si="2"/>
        <v>0</v>
      </c>
      <c r="O19" s="539">
        <f t="shared" si="3"/>
        <v>0</v>
      </c>
    </row>
    <row r="20" ht="18" customHeight="1" spans="2:15">
      <c r="B20" s="497" t="s">
        <v>80</v>
      </c>
      <c r="C20" s="493" t="s">
        <v>81</v>
      </c>
      <c r="D20" s="494"/>
      <c r="E20" s="495"/>
      <c r="F20" s="495"/>
      <c r="G20" s="495"/>
      <c r="H20" s="496"/>
      <c r="I20" s="496"/>
      <c r="J20" s="496"/>
      <c r="K20" s="496"/>
      <c r="L20" s="538">
        <f t="shared" si="0"/>
        <v>0</v>
      </c>
      <c r="M20" s="538">
        <f t="shared" si="1"/>
        <v>0</v>
      </c>
      <c r="N20" s="538">
        <f t="shared" si="2"/>
        <v>0</v>
      </c>
      <c r="O20" s="539">
        <f t="shared" si="3"/>
        <v>0</v>
      </c>
    </row>
    <row r="21" ht="18" customHeight="1" spans="2:15">
      <c r="B21" s="497" t="s">
        <v>82</v>
      </c>
      <c r="C21" s="493" t="s">
        <v>83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0"/>
        <v>0</v>
      </c>
      <c r="M21" s="538">
        <f t="shared" si="1"/>
        <v>0</v>
      </c>
      <c r="N21" s="538">
        <f t="shared" si="2"/>
        <v>0</v>
      </c>
      <c r="O21" s="539">
        <f t="shared" si="3"/>
        <v>0</v>
      </c>
    </row>
    <row r="22" ht="18" customHeight="1" spans="2:16">
      <c r="B22" s="497" t="s">
        <v>84</v>
      </c>
      <c r="C22" s="493" t="s">
        <v>85</v>
      </c>
      <c r="D22" s="494"/>
      <c r="E22" s="495"/>
      <c r="F22" s="495"/>
      <c r="G22" s="495"/>
      <c r="H22" s="496"/>
      <c r="I22" s="496"/>
      <c r="J22" s="496"/>
      <c r="K22" s="496"/>
      <c r="L22" s="538">
        <f t="shared" si="0"/>
        <v>0</v>
      </c>
      <c r="M22" s="538">
        <f t="shared" si="1"/>
        <v>0</v>
      </c>
      <c r="N22" s="538">
        <f t="shared" si="2"/>
        <v>0</v>
      </c>
      <c r="O22" s="539">
        <f t="shared" si="3"/>
        <v>0</v>
      </c>
      <c r="P22" s="466">
        <v>0</v>
      </c>
    </row>
    <row r="23" ht="18" customHeight="1" spans="2:15">
      <c r="B23" s="497" t="s">
        <v>86</v>
      </c>
      <c r="C23" s="493" t="s">
        <v>87</v>
      </c>
      <c r="D23" s="494"/>
      <c r="E23" s="495"/>
      <c r="F23" s="495"/>
      <c r="G23" s="495"/>
      <c r="H23" s="496"/>
      <c r="I23" s="496"/>
      <c r="J23" s="496"/>
      <c r="K23" s="496"/>
      <c r="L23" s="538">
        <f t="shared" si="0"/>
        <v>0</v>
      </c>
      <c r="M23" s="538">
        <f t="shared" si="1"/>
        <v>0</v>
      </c>
      <c r="N23" s="538">
        <f t="shared" si="2"/>
        <v>0</v>
      </c>
      <c r="O23" s="539">
        <f t="shared" si="3"/>
        <v>0</v>
      </c>
    </row>
    <row r="24" ht="18" customHeight="1" spans="2:15">
      <c r="B24" s="497" t="s">
        <v>88</v>
      </c>
      <c r="C24" s="493" t="s">
        <v>89</v>
      </c>
      <c r="D24" s="494"/>
      <c r="E24" s="495"/>
      <c r="F24" s="495"/>
      <c r="G24" s="495"/>
      <c r="H24" s="496"/>
      <c r="I24" s="496"/>
      <c r="J24" s="496"/>
      <c r="K24" s="496"/>
      <c r="L24" s="538">
        <f t="shared" ref="L24:L31" si="4">D24-H24</f>
        <v>0</v>
      </c>
      <c r="M24" s="538">
        <f t="shared" ref="M24:M31" si="5">E24-I24</f>
        <v>0</v>
      </c>
      <c r="N24" s="538">
        <f t="shared" ref="N24:N31" si="6">F24-J24</f>
        <v>0</v>
      </c>
      <c r="O24" s="539">
        <f t="shared" ref="O24:O31" si="7">G24-K24</f>
        <v>0</v>
      </c>
    </row>
    <row r="25" ht="18" customHeight="1" spans="2:15">
      <c r="B25" s="497" t="s">
        <v>90</v>
      </c>
      <c r="C25" s="493" t="s">
        <v>91</v>
      </c>
      <c r="D25" s="494"/>
      <c r="E25" s="495"/>
      <c r="F25" s="495"/>
      <c r="G25" s="495"/>
      <c r="H25" s="496"/>
      <c r="I25" s="496"/>
      <c r="J25" s="496"/>
      <c r="K25" s="496"/>
      <c r="L25" s="538">
        <f t="shared" si="4"/>
        <v>0</v>
      </c>
      <c r="M25" s="538">
        <f t="shared" si="5"/>
        <v>0</v>
      </c>
      <c r="N25" s="538">
        <f t="shared" si="6"/>
        <v>0</v>
      </c>
      <c r="O25" s="539">
        <f t="shared" si="7"/>
        <v>0</v>
      </c>
    </row>
    <row r="26" ht="18" customHeight="1" spans="2:15">
      <c r="B26" s="497" t="s">
        <v>92</v>
      </c>
      <c r="C26" s="493" t="s">
        <v>93</v>
      </c>
      <c r="D26" s="494"/>
      <c r="E26" s="495"/>
      <c r="F26" s="495"/>
      <c r="G26" s="495"/>
      <c r="H26" s="496"/>
      <c r="I26" s="496"/>
      <c r="J26" s="496"/>
      <c r="K26" s="496"/>
      <c r="L26" s="538">
        <f t="shared" si="4"/>
        <v>0</v>
      </c>
      <c r="M26" s="538">
        <f t="shared" si="5"/>
        <v>0</v>
      </c>
      <c r="N26" s="538">
        <f t="shared" si="6"/>
        <v>0</v>
      </c>
      <c r="O26" s="539">
        <f t="shared" si="7"/>
        <v>0</v>
      </c>
    </row>
    <row r="27" ht="18" customHeight="1" spans="2:15">
      <c r="B27" s="550" t="s">
        <v>94</v>
      </c>
      <c r="C27" s="562" t="s">
        <v>95</v>
      </c>
      <c r="D27" s="499"/>
      <c r="E27" s="500"/>
      <c r="F27" s="500"/>
      <c r="G27" s="500"/>
      <c r="H27" s="501"/>
      <c r="I27" s="501"/>
      <c r="J27" s="501"/>
      <c r="K27" s="501"/>
      <c r="L27" s="508">
        <f t="shared" si="4"/>
        <v>0</v>
      </c>
      <c r="M27" s="508">
        <f t="shared" si="5"/>
        <v>0</v>
      </c>
      <c r="N27" s="508">
        <f t="shared" si="6"/>
        <v>0</v>
      </c>
      <c r="O27" s="540">
        <f t="shared" si="7"/>
        <v>0</v>
      </c>
    </row>
    <row r="28" ht="18" customHeight="1" spans="2:15">
      <c r="B28" s="564" t="s">
        <v>96</v>
      </c>
      <c r="C28" s="493" t="s">
        <v>97</v>
      </c>
      <c r="D28" s="494"/>
      <c r="E28" s="495"/>
      <c r="F28" s="495"/>
      <c r="G28" s="495"/>
      <c r="H28" s="496"/>
      <c r="I28" s="496"/>
      <c r="J28" s="496"/>
      <c r="K28" s="496"/>
      <c r="L28" s="538">
        <f t="shared" si="4"/>
        <v>0</v>
      </c>
      <c r="M28" s="538">
        <f t="shared" si="5"/>
        <v>0</v>
      </c>
      <c r="N28" s="538">
        <f t="shared" si="6"/>
        <v>0</v>
      </c>
      <c r="O28" s="539">
        <f t="shared" si="7"/>
        <v>0</v>
      </c>
    </row>
    <row r="29" ht="18" customHeight="1" spans="2:15">
      <c r="B29" s="497" t="s">
        <v>98</v>
      </c>
      <c r="C29" s="493" t="s">
        <v>99</v>
      </c>
      <c r="D29" s="494"/>
      <c r="E29" s="495"/>
      <c r="F29" s="495"/>
      <c r="G29" s="495"/>
      <c r="H29" s="496"/>
      <c r="I29" s="496"/>
      <c r="J29" s="496"/>
      <c r="K29" s="496"/>
      <c r="L29" s="538">
        <f t="shared" si="4"/>
        <v>0</v>
      </c>
      <c r="M29" s="538">
        <f t="shared" si="5"/>
        <v>0</v>
      </c>
      <c r="N29" s="538">
        <f t="shared" si="6"/>
        <v>0</v>
      </c>
      <c r="O29" s="539">
        <f t="shared" si="7"/>
        <v>0</v>
      </c>
    </row>
    <row r="30" ht="18" customHeight="1" spans="2:15">
      <c r="B30" s="504" t="s">
        <v>100</v>
      </c>
      <c r="C30" s="493" t="s">
        <v>101</v>
      </c>
      <c r="D30" s="494"/>
      <c r="E30" s="495"/>
      <c r="F30" s="495"/>
      <c r="G30" s="495"/>
      <c r="H30" s="496"/>
      <c r="I30" s="496"/>
      <c r="J30" s="496"/>
      <c r="K30" s="496"/>
      <c r="L30" s="538">
        <f t="shared" si="4"/>
        <v>0</v>
      </c>
      <c r="M30" s="538">
        <f t="shared" si="5"/>
        <v>0</v>
      </c>
      <c r="N30" s="538">
        <f t="shared" si="6"/>
        <v>0</v>
      </c>
      <c r="O30" s="539">
        <f t="shared" si="7"/>
        <v>0</v>
      </c>
    </row>
    <row r="31" ht="18" customHeight="1" spans="2:15">
      <c r="B31" s="504" t="s">
        <v>102</v>
      </c>
      <c r="C31" s="493" t="s">
        <v>103</v>
      </c>
      <c r="D31" s="494"/>
      <c r="E31" s="495"/>
      <c r="F31" s="495"/>
      <c r="G31" s="495"/>
      <c r="H31" s="496"/>
      <c r="I31" s="496"/>
      <c r="J31" s="496"/>
      <c r="K31" s="496"/>
      <c r="L31" s="538">
        <f t="shared" si="4"/>
        <v>0</v>
      </c>
      <c r="M31" s="538">
        <f t="shared" si="5"/>
        <v>0</v>
      </c>
      <c r="N31" s="538">
        <f t="shared" si="6"/>
        <v>0</v>
      </c>
      <c r="O31" s="539">
        <f t="shared" si="7"/>
        <v>0</v>
      </c>
    </row>
    <row r="32" ht="3.75" customHeight="1" spans="4:15">
      <c r="D32" s="577">
        <f>SUM(D12:D31)+SUM('3'!D6:D30)+SUM('4'!D6:D34)+SUM('5'!D6:D23)-'3'!D26-'3'!D29</f>
        <v>1</v>
      </c>
      <c r="E32" s="577">
        <f>SUM(E12:E31)+SUM('3'!E6:E30)+SUM('4'!E6:E34)+SUM('5'!E6:E23)-'3'!E26-'3'!E29</f>
        <v>1</v>
      </c>
      <c r="F32" s="577">
        <f>SUM(F12:F31)+SUM('3'!F6:F30)+SUM('4'!F6:F34)+SUM('5'!F6:F23)-'3'!F26-'3'!F29</f>
        <v>0</v>
      </c>
      <c r="G32" s="577">
        <f>SUM(G12:G31)+SUM('3'!G6:G30)+SUM('4'!G6:G34)+SUM('5'!G6:G23)-'3'!G26-'3'!G29</f>
        <v>0</v>
      </c>
      <c r="H32" s="577">
        <f>SUM(H12:H31)+SUM('3'!H6:H30)+SUM('4'!H6:H34)+SUM('5'!H6:H23)-'3'!H26-'3'!H29</f>
        <v>1</v>
      </c>
      <c r="I32" s="577">
        <f>SUM(I12:I31)+SUM('3'!I6:I30)+SUM('4'!I6:I34)+SUM('5'!I6:I23)-'3'!I26-'3'!I29</f>
        <v>1</v>
      </c>
      <c r="J32" s="577">
        <f>SUM(J12:J31)+SUM('3'!J6:J30)+SUM('4'!J6:J34)+SUM('5'!J6:J23)-'3'!J26-'3'!J29</f>
        <v>0</v>
      </c>
      <c r="K32" s="577">
        <f>SUM(K12:K31)+SUM('3'!K6:K30)+SUM('4'!K6:K34)+SUM('5'!K6:K23)-'3'!K26-'3'!K29</f>
        <v>0</v>
      </c>
      <c r="L32" s="577">
        <f>SUM(L12:L31)+SUM('3'!L6:L30)+SUM('4'!L6:L34)+SUM('5'!L6:L23)-'3'!L26-'3'!L29</f>
        <v>0</v>
      </c>
      <c r="M32" s="577">
        <f>SUM(M12:M31)+SUM('3'!M6:M30)+SUM('4'!M6:M34)+SUM('5'!M6:M23)-'3'!M26-'3'!M29</f>
        <v>0</v>
      </c>
      <c r="N32" s="577">
        <f>SUM(N12:N31)+SUM('3'!N6:N30)+SUM('4'!N6:N34)+SUM('5'!N6:N23)-'3'!N26-'3'!N29</f>
        <v>0</v>
      </c>
      <c r="O32" s="577">
        <f>SUM(O12:O31)+SUM('3'!O6:O30)+SUM('4'!O6:O34)+SUM('5'!O6:O23)-'3'!O26-'3'!O29</f>
        <v>0</v>
      </c>
    </row>
    <row r="33" spans="4:15">
      <c r="D33" s="577"/>
      <c r="E33" s="577"/>
      <c r="F33" s="577"/>
      <c r="G33" s="577"/>
      <c r="H33" s="577"/>
      <c r="I33" s="577"/>
      <c r="J33" s="577"/>
      <c r="K33" s="577"/>
      <c r="L33" s="577"/>
      <c r="M33" s="577"/>
      <c r="N33" s="577"/>
      <c r="O33" s="577"/>
    </row>
  </sheetData>
  <sheetProtection password="83B8" sheet="1"/>
  <mergeCells count="17">
    <mergeCell ref="B1:O1"/>
    <mergeCell ref="F3:G3"/>
    <mergeCell ref="D5:K5"/>
    <mergeCell ref="L5:O5"/>
    <mergeCell ref="E6:G6"/>
    <mergeCell ref="H6:K6"/>
    <mergeCell ref="L6:O6"/>
    <mergeCell ref="I7:K7"/>
    <mergeCell ref="M7:O7"/>
    <mergeCell ref="B5:B8"/>
    <mergeCell ref="C5:C8"/>
    <mergeCell ref="D6:D8"/>
    <mergeCell ref="E7:E8"/>
    <mergeCell ref="F7:F8"/>
    <mergeCell ref="G7:G8"/>
    <mergeCell ref="H7:H8"/>
    <mergeCell ref="L7:L8"/>
  </mergeCells>
  <conditionalFormatting sqref="D10">
    <cfRule type="cellIs" dxfId="2" priority="114" stopIfTrue="1" operator="notEqual">
      <formula>$D$32</formula>
    </cfRule>
    <cfRule type="cellIs" dxfId="1" priority="115" stopIfTrue="1" operator="lessThan">
      <formula>$E$10+$F$10+$G$10</formula>
    </cfRule>
  </conditionalFormatting>
  <conditionalFormatting sqref="E10">
    <cfRule type="cellIs" dxfId="2" priority="117" stopIfTrue="1" operator="notEqual">
      <formula>$E$32</formula>
    </cfRule>
    <cfRule type="cellIs" dxfId="1" priority="118" stopIfTrue="1" operator="greaterThan">
      <formula>$D$10</formula>
    </cfRule>
  </conditionalFormatting>
  <conditionalFormatting sqref="F10">
    <cfRule type="cellIs" dxfId="2" priority="120" stopIfTrue="1" operator="notEqual">
      <formula>$F$32</formula>
    </cfRule>
    <cfRule type="cellIs" dxfId="1" priority="121" stopIfTrue="1" operator="greaterThan">
      <formula>$D$10</formula>
    </cfRule>
  </conditionalFormatting>
  <conditionalFormatting sqref="G10">
    <cfRule type="cellIs" dxfId="2" priority="122" stopIfTrue="1" operator="notEqual">
      <formula>$G$32</formula>
    </cfRule>
    <cfRule type="cellIs" dxfId="1" priority="123" stopIfTrue="1" operator="greaterThan">
      <formula>$D$10</formula>
    </cfRule>
  </conditionalFormatting>
  <conditionalFormatting sqref="H10">
    <cfRule type="cellIs" dxfId="2" priority="124" stopIfTrue="1" operator="notEqual">
      <formula>$H$32</formula>
    </cfRule>
    <cfRule type="cellIs" dxfId="1" priority="125" stopIfTrue="1" operator="greaterThan">
      <formula>$D$10</formula>
    </cfRule>
    <cfRule type="cellIs" dxfId="1" priority="126" stopIfTrue="1" operator="lessThan">
      <formula>$I$10+$J$10+$K$10</formula>
    </cfRule>
  </conditionalFormatting>
  <conditionalFormatting sqref="I10">
    <cfRule type="cellIs" dxfId="2" priority="129" stopIfTrue="1" operator="notEqual">
      <formula>$I$32</formula>
    </cfRule>
    <cfRule type="cellIs" dxfId="1" priority="130" stopIfTrue="1" operator="greaterThan">
      <formula>$E$10</formula>
    </cfRule>
  </conditionalFormatting>
  <conditionalFormatting sqref="J10">
    <cfRule type="cellIs" dxfId="2" priority="132" stopIfTrue="1" operator="notEqual">
      <formula>$J$32</formula>
    </cfRule>
    <cfRule type="cellIs" dxfId="1" priority="133" stopIfTrue="1" operator="greaterThan">
      <formula>$F$10</formula>
    </cfRule>
  </conditionalFormatting>
  <conditionalFormatting sqref="K10">
    <cfRule type="cellIs" dxfId="2" priority="135" stopIfTrue="1" operator="notEqual">
      <formula>$K$32</formula>
    </cfRule>
    <cfRule type="cellIs" dxfId="1" priority="136" stopIfTrue="1" operator="greaterThan">
      <formula>$G$10</formula>
    </cfRule>
  </conditionalFormatting>
  <conditionalFormatting sqref="L10">
    <cfRule type="cellIs" dxfId="2" priority="138" stopIfTrue="1" operator="notEqual">
      <formula>$L$32</formula>
    </cfRule>
    <cfRule type="cellIs" dxfId="1" priority="139" stopIfTrue="1" operator="greaterThan">
      <formula>$D$10</formula>
    </cfRule>
    <cfRule type="cellIs" dxfId="1" priority="140" stopIfTrue="1" operator="lessThan">
      <formula>$M$10+$N$10+$O$10</formula>
    </cfRule>
  </conditionalFormatting>
  <conditionalFormatting sqref="M10">
    <cfRule type="cellIs" dxfId="2" priority="141" stopIfTrue="1" operator="notEqual">
      <formula>$M$32</formula>
    </cfRule>
    <cfRule type="cellIs" dxfId="1" priority="142" stopIfTrue="1" operator="greaterThan">
      <formula>$E$10</formula>
    </cfRule>
  </conditionalFormatting>
  <conditionalFormatting sqref="N10">
    <cfRule type="cellIs" dxfId="2" priority="143" stopIfTrue="1" operator="notEqual">
      <formula>$N$32</formula>
    </cfRule>
    <cfRule type="cellIs" dxfId="1" priority="144" stopIfTrue="1" operator="greaterThan">
      <formula>$F$10</formula>
    </cfRule>
  </conditionalFormatting>
  <conditionalFormatting sqref="O10">
    <cfRule type="cellIs" dxfId="2" priority="145" stopIfTrue="1" operator="notEqual">
      <formula>$O$32</formula>
    </cfRule>
    <cfRule type="cellIs" dxfId="1" priority="146" stopIfTrue="1" operator="greaterThan">
      <formula>$G$10</formula>
    </cfRule>
  </conditionalFormatting>
  <conditionalFormatting sqref="D11">
    <cfRule type="cellIs" dxfId="1" priority="152" stopIfTrue="1" operator="lessThan">
      <formula>$E$11+$F$11+$G$11</formula>
    </cfRule>
    <cfRule type="cellIs" dxfId="1" priority="153" stopIfTrue="1" operator="greaterThan">
      <formula>$D$10</formula>
    </cfRule>
  </conditionalFormatting>
  <conditionalFormatting sqref="E11">
    <cfRule type="cellIs" dxfId="1" priority="154" stopIfTrue="1" operator="greaterThan">
      <formula>$D$11</formula>
    </cfRule>
    <cfRule type="cellIs" dxfId="1" priority="155" stopIfTrue="1" operator="greaterThan">
      <formula>$E$10</formula>
    </cfRule>
  </conditionalFormatting>
  <conditionalFormatting sqref="F11">
    <cfRule type="cellIs" dxfId="1" priority="156" stopIfTrue="1" operator="greaterThan">
      <formula>$D$11</formula>
    </cfRule>
    <cfRule type="cellIs" dxfId="1" priority="157" stopIfTrue="1" operator="greaterThan">
      <formula>$F$10</formula>
    </cfRule>
  </conditionalFormatting>
  <conditionalFormatting sqref="G11">
    <cfRule type="cellIs" dxfId="1" priority="158" stopIfTrue="1" operator="greaterThan">
      <formula>$D$11</formula>
    </cfRule>
    <cfRule type="cellIs" dxfId="1" priority="159" stopIfTrue="1" operator="greaterThan">
      <formula>$G$10</formula>
    </cfRule>
  </conditionalFormatting>
  <conditionalFormatting sqref="H11">
    <cfRule type="cellIs" dxfId="1" priority="160" stopIfTrue="1" operator="greaterThan">
      <formula>$D$11</formula>
    </cfRule>
    <cfRule type="cellIs" dxfId="1" priority="161" stopIfTrue="1" operator="lessThan">
      <formula>$I$11+$J$11+$K$11</formula>
    </cfRule>
    <cfRule type="cellIs" dxfId="1" priority="162" stopIfTrue="1" operator="greaterThan">
      <formula>$H$10</formula>
    </cfRule>
  </conditionalFormatting>
  <conditionalFormatting sqref="I11">
    <cfRule type="cellIs" dxfId="1" priority="163" stopIfTrue="1" operator="greaterThan">
      <formula>$E$11</formula>
    </cfRule>
    <cfRule type="cellIs" dxfId="1" priority="164" stopIfTrue="1" operator="greaterThan">
      <formula>$I$10</formula>
    </cfRule>
  </conditionalFormatting>
  <conditionalFormatting sqref="J11">
    <cfRule type="cellIs" dxfId="1" priority="165" stopIfTrue="1" operator="greaterThan">
      <formula>$F$11</formula>
    </cfRule>
    <cfRule type="cellIs" dxfId="1" priority="166" stopIfTrue="1" operator="greaterThan">
      <formula>$J$10</formula>
    </cfRule>
  </conditionalFormatting>
  <conditionalFormatting sqref="K11">
    <cfRule type="cellIs" dxfId="1" priority="167" stopIfTrue="1" operator="greaterThan">
      <formula>$G$11</formula>
    </cfRule>
    <cfRule type="cellIs" dxfId="1" priority="168" stopIfTrue="1" operator="greaterThan">
      <formula>$K$10</formula>
    </cfRule>
  </conditionalFormatting>
  <conditionalFormatting sqref="L11">
    <cfRule type="cellIs" dxfId="1" priority="169" stopIfTrue="1" operator="greaterThan">
      <formula>$D$11</formula>
    </cfRule>
    <cfRule type="cellIs" dxfId="1" priority="170" stopIfTrue="1" operator="lessThan">
      <formula>$M$11+$N$11+$O$11</formula>
    </cfRule>
    <cfRule type="cellIs" dxfId="1" priority="171" stopIfTrue="1" operator="greaterThan">
      <formula>$L$10</formula>
    </cfRule>
  </conditionalFormatting>
  <conditionalFormatting sqref="M11">
    <cfRule type="cellIs" dxfId="1" priority="172" stopIfTrue="1" operator="greaterThan">
      <formula>$E$11</formula>
    </cfRule>
    <cfRule type="cellIs" dxfId="1" priority="173" stopIfTrue="1" operator="greaterThan">
      <formula>$M$10</formula>
    </cfRule>
  </conditionalFormatting>
  <conditionalFormatting sqref="N11">
    <cfRule type="cellIs" dxfId="1" priority="174" stopIfTrue="1" operator="greaterThan">
      <formula>$F$11</formula>
    </cfRule>
    <cfRule type="cellIs" dxfId="1" priority="175" stopIfTrue="1" operator="greaterThan">
      <formula>$N$10</formula>
    </cfRule>
  </conditionalFormatting>
  <conditionalFormatting sqref="O11">
    <cfRule type="cellIs" dxfId="1" priority="176" stopIfTrue="1" operator="greaterThan">
      <formula>$G$11</formula>
    </cfRule>
    <cfRule type="cellIs" dxfId="1" priority="177" stopIfTrue="1" operator="greaterThan">
      <formula>$O$10</formula>
    </cfRule>
  </conditionalFormatting>
  <conditionalFormatting sqref="D12">
    <cfRule type="cellIs" dxfId="1" priority="116" stopIfTrue="1" operator="lessThan">
      <formula>$E$12+$F$12+$G$12</formula>
    </cfRule>
  </conditionalFormatting>
  <conditionalFormatting sqref="E12:G12">
    <cfRule type="cellIs" dxfId="1" priority="119" stopIfTrue="1" operator="greaterThan">
      <formula>$D$12</formula>
    </cfRule>
  </conditionalFormatting>
  <conditionalFormatting sqref="H12">
    <cfRule type="cellIs" dxfId="1" priority="127" stopIfTrue="1" operator="greaterThan">
      <formula>$D$12</formula>
    </cfRule>
    <cfRule type="cellIs" dxfId="1" priority="128" stopIfTrue="1" operator="lessThan">
      <formula>$I$12+$J$12+$K$12</formula>
    </cfRule>
  </conditionalFormatting>
  <conditionalFormatting sqref="L12">
    <cfRule type="cellIs" dxfId="1" priority="147" stopIfTrue="1" operator="greaterThan">
      <formula>$D$12</formula>
    </cfRule>
    <cfRule type="cellIs" dxfId="1" priority="148" stopIfTrue="1" operator="lessThan">
      <formula>$M$12+$N$12+$O$12</formula>
    </cfRule>
  </conditionalFormatting>
  <conditionalFormatting sqref="D13">
    <cfRule type="cellIs" dxfId="1" priority="1" stopIfTrue="1" operator="lessThan">
      <formula>$E$13+$F$13+$G$13</formula>
    </cfRule>
  </conditionalFormatting>
  <conditionalFormatting sqref="E13:G13">
    <cfRule type="cellIs" dxfId="1" priority="14" stopIfTrue="1" operator="greaterThan">
      <formula>$D$13</formula>
    </cfRule>
  </conditionalFormatting>
  <conditionalFormatting sqref="H13">
    <cfRule type="cellIs" dxfId="1" priority="27" stopIfTrue="1" operator="greaterThan">
      <formula>$D$13</formula>
    </cfRule>
    <cfRule type="cellIs" dxfId="1" priority="28" stopIfTrue="1" operator="lessThan">
      <formula>$I$13+$J$13+$K$13</formula>
    </cfRule>
  </conditionalFormatting>
  <conditionalFormatting sqref="L13">
    <cfRule type="cellIs" dxfId="1" priority="88" stopIfTrue="1" operator="greaterThan">
      <formula>$D$13</formula>
    </cfRule>
    <cfRule type="cellIs" dxfId="1" priority="89" stopIfTrue="1" operator="lessThan">
      <formula>$M$13+$N$13+$O$13</formula>
    </cfRule>
  </conditionalFormatting>
  <conditionalFormatting sqref="D14">
    <cfRule type="cellIs" dxfId="1" priority="2" stopIfTrue="1" operator="lessThan">
      <formula>$E$14+$F$14+$G$14</formula>
    </cfRule>
  </conditionalFormatting>
  <conditionalFormatting sqref="E14:G14">
    <cfRule type="cellIs" dxfId="1" priority="15" stopIfTrue="1" operator="greaterThan">
      <formula>$D$14</formula>
    </cfRule>
  </conditionalFormatting>
  <conditionalFormatting sqref="H14">
    <cfRule type="cellIs" dxfId="1" priority="29" stopIfTrue="1" operator="greaterThan">
      <formula>$D$14</formula>
    </cfRule>
    <cfRule type="cellIs" dxfId="1" priority="30" stopIfTrue="1" operator="lessThan">
      <formula>$I$14+$J$14+$K$14</formula>
    </cfRule>
  </conditionalFormatting>
  <conditionalFormatting sqref="L14">
    <cfRule type="cellIs" dxfId="1" priority="90" stopIfTrue="1" operator="greaterThan">
      <formula>$D$14</formula>
    </cfRule>
    <cfRule type="cellIs" dxfId="1" priority="91" stopIfTrue="1" operator="lessThan">
      <formula>$M$14+$N$14+$O$14</formula>
    </cfRule>
  </conditionalFormatting>
  <conditionalFormatting sqref="D15">
    <cfRule type="cellIs" dxfId="1" priority="3" stopIfTrue="1" operator="lessThan">
      <formula>$E$15+$F$15+$G$15</formula>
    </cfRule>
  </conditionalFormatting>
  <conditionalFormatting sqref="E15:G15">
    <cfRule type="cellIs" dxfId="1" priority="16" stopIfTrue="1" operator="greaterThan">
      <formula>$D$15</formula>
    </cfRule>
  </conditionalFormatting>
  <conditionalFormatting sqref="H15">
    <cfRule type="cellIs" dxfId="1" priority="31" stopIfTrue="1" operator="greaterThan">
      <formula>$D$15</formula>
    </cfRule>
    <cfRule type="cellIs" dxfId="1" priority="32" stopIfTrue="1" operator="lessThan">
      <formula>$I$15+$J$15+$K$15</formula>
    </cfRule>
  </conditionalFormatting>
  <conditionalFormatting sqref="L15">
    <cfRule type="cellIs" dxfId="1" priority="92" stopIfTrue="1" operator="greaterThan">
      <formula>$D$15</formula>
    </cfRule>
    <cfRule type="cellIs" dxfId="1" priority="93" stopIfTrue="1" operator="lessThan">
      <formula>$M$15+$N$15+$O$15</formula>
    </cfRule>
  </conditionalFormatting>
  <conditionalFormatting sqref="D16">
    <cfRule type="cellIs" dxfId="1" priority="4" stopIfTrue="1" operator="lessThan">
      <formula>$E$16+$F$16+$G$16</formula>
    </cfRule>
  </conditionalFormatting>
  <conditionalFormatting sqref="E16:G16">
    <cfRule type="cellIs" dxfId="1" priority="17" stopIfTrue="1" operator="greaterThan">
      <formula>$D$16</formula>
    </cfRule>
  </conditionalFormatting>
  <conditionalFormatting sqref="H16">
    <cfRule type="cellIs" dxfId="1" priority="33" stopIfTrue="1" operator="greaterThan">
      <formula>$D$16</formula>
    </cfRule>
    <cfRule type="cellIs" dxfId="1" priority="34" stopIfTrue="1" operator="lessThan">
      <formula>$I$16+$J$16+$K$16</formula>
    </cfRule>
  </conditionalFormatting>
  <conditionalFormatting sqref="L16">
    <cfRule type="cellIs" dxfId="1" priority="94" stopIfTrue="1" operator="greaterThan">
      <formula>$D$16</formula>
    </cfRule>
    <cfRule type="cellIs" dxfId="1" priority="95" stopIfTrue="1" operator="lessThan">
      <formula>$M$16+$N$16+$O$16</formula>
    </cfRule>
  </conditionalFormatting>
  <conditionalFormatting sqref="D17">
    <cfRule type="cellIs" dxfId="1" priority="5" stopIfTrue="1" operator="lessThan">
      <formula>$E$17+$F$17+$G$17</formula>
    </cfRule>
  </conditionalFormatting>
  <conditionalFormatting sqref="E17:G17">
    <cfRule type="cellIs" dxfId="1" priority="18" stopIfTrue="1" operator="greaterThan">
      <formula>$D$17</formula>
    </cfRule>
  </conditionalFormatting>
  <conditionalFormatting sqref="H17">
    <cfRule type="cellIs" dxfId="1" priority="35" stopIfTrue="1" operator="greaterThan">
      <formula>$D$17</formula>
    </cfRule>
    <cfRule type="cellIs" dxfId="1" priority="36" stopIfTrue="1" operator="lessThan">
      <formula>$I$17+$J$17+$K$17</formula>
    </cfRule>
  </conditionalFormatting>
  <conditionalFormatting sqref="L17">
    <cfRule type="cellIs" dxfId="1" priority="96" stopIfTrue="1" operator="greaterThan">
      <formula>$D$17</formula>
    </cfRule>
    <cfRule type="cellIs" dxfId="1" priority="97" stopIfTrue="1" operator="lessThan">
      <formula>$M$17+$N$17+$O$17</formula>
    </cfRule>
  </conditionalFormatting>
  <conditionalFormatting sqref="D18">
    <cfRule type="cellIs" dxfId="1" priority="6" stopIfTrue="1" operator="lessThan">
      <formula>$E$18+$F$18+$G$18</formula>
    </cfRule>
  </conditionalFormatting>
  <conditionalFormatting sqref="E18:G18">
    <cfRule type="cellIs" dxfId="1" priority="19" stopIfTrue="1" operator="greaterThan">
      <formula>$D$18</formula>
    </cfRule>
  </conditionalFormatting>
  <conditionalFormatting sqref="H18">
    <cfRule type="cellIs" dxfId="1" priority="37" stopIfTrue="1" operator="greaterThan">
      <formula>$D$18</formula>
    </cfRule>
    <cfRule type="cellIs" dxfId="1" priority="38" stopIfTrue="1" operator="lessThan">
      <formula>$I$18+$J$18+$K$18</formula>
    </cfRule>
  </conditionalFormatting>
  <conditionalFormatting sqref="L18">
    <cfRule type="cellIs" dxfId="1" priority="98" stopIfTrue="1" operator="greaterThan">
      <formula>$D$18</formula>
    </cfRule>
    <cfRule type="cellIs" dxfId="1" priority="99" stopIfTrue="1" operator="lessThan">
      <formula>$M$18+$N$18+$O$18</formula>
    </cfRule>
  </conditionalFormatting>
  <conditionalFormatting sqref="D19">
    <cfRule type="cellIs" dxfId="1" priority="7" stopIfTrue="1" operator="lessThan">
      <formula>$E$19+$F$19+$G$19</formula>
    </cfRule>
  </conditionalFormatting>
  <conditionalFormatting sqref="E19:G19">
    <cfRule type="cellIs" dxfId="1" priority="20" stopIfTrue="1" operator="greaterThan">
      <formula>$D$19</formula>
    </cfRule>
  </conditionalFormatting>
  <conditionalFormatting sqref="H19">
    <cfRule type="cellIs" dxfId="1" priority="39" stopIfTrue="1" operator="greaterThan">
      <formula>$D$19</formula>
    </cfRule>
    <cfRule type="cellIs" dxfId="1" priority="40" stopIfTrue="1" operator="lessThan">
      <formula>$I$19+$J$19+$K$19</formula>
    </cfRule>
  </conditionalFormatting>
  <conditionalFormatting sqref="L19">
    <cfRule type="cellIs" dxfId="1" priority="100" stopIfTrue="1" operator="greaterThan">
      <formula>$D$19</formula>
    </cfRule>
    <cfRule type="cellIs" dxfId="1" priority="101" stopIfTrue="1" operator="lessThan">
      <formula>$M$19+$N$19+$O$19</formula>
    </cfRule>
  </conditionalFormatting>
  <conditionalFormatting sqref="D20">
    <cfRule type="cellIs" dxfId="1" priority="8" stopIfTrue="1" operator="lessThan">
      <formula>$E$20+$F$20+$G$20</formula>
    </cfRule>
  </conditionalFormatting>
  <conditionalFormatting sqref="E20:G20">
    <cfRule type="cellIs" dxfId="1" priority="21" stopIfTrue="1" operator="greaterThan">
      <formula>$D$20</formula>
    </cfRule>
  </conditionalFormatting>
  <conditionalFormatting sqref="H20">
    <cfRule type="cellIs" dxfId="1" priority="41" stopIfTrue="1" operator="greaterThan">
      <formula>$D$20</formula>
    </cfRule>
    <cfRule type="cellIs" dxfId="1" priority="42" stopIfTrue="1" operator="lessThan">
      <formula>$I$20+$J$20+$K$20</formula>
    </cfRule>
  </conditionalFormatting>
  <conditionalFormatting sqref="L20">
    <cfRule type="cellIs" dxfId="1" priority="102" stopIfTrue="1" operator="greaterThan">
      <formula>$D$20</formula>
    </cfRule>
    <cfRule type="cellIs" dxfId="1" priority="103" stopIfTrue="1" operator="lessThan">
      <formula>$M$20+$N$20+$O$20</formula>
    </cfRule>
  </conditionalFormatting>
  <conditionalFormatting sqref="D21">
    <cfRule type="cellIs" dxfId="1" priority="9" stopIfTrue="1" operator="lessThan">
      <formula>$E$21+$F$21+$G$21</formula>
    </cfRule>
  </conditionalFormatting>
  <conditionalFormatting sqref="E21:G21">
    <cfRule type="cellIs" dxfId="1" priority="22" stopIfTrue="1" operator="greaterThan">
      <formula>$D$21</formula>
    </cfRule>
  </conditionalFormatting>
  <conditionalFormatting sqref="H21">
    <cfRule type="cellIs" dxfId="1" priority="110" stopIfTrue="1" operator="greaterThan">
      <formula>$D$21</formula>
    </cfRule>
    <cfRule type="cellIs" dxfId="1" priority="111" stopIfTrue="1" operator="lessThan">
      <formula>$I$21+$J$21+$K$21</formula>
    </cfRule>
  </conditionalFormatting>
  <conditionalFormatting sqref="L21">
    <cfRule type="cellIs" dxfId="1" priority="112" stopIfTrue="1" operator="greaterThan">
      <formula>$D$21</formula>
    </cfRule>
    <cfRule type="cellIs" dxfId="1" priority="113" stopIfTrue="1" operator="lessThan">
      <formula>$M$21+$N$21+$O$21</formula>
    </cfRule>
  </conditionalFormatting>
  <conditionalFormatting sqref="D22">
    <cfRule type="cellIs" dxfId="1" priority="10" stopIfTrue="1" operator="lessThan">
      <formula>$E$22+$F$22+$G$22</formula>
    </cfRule>
  </conditionalFormatting>
  <conditionalFormatting sqref="E22:G22">
    <cfRule type="cellIs" dxfId="1" priority="23" stopIfTrue="1" operator="greaterThan">
      <formula>$D$22</formula>
    </cfRule>
  </conditionalFormatting>
  <conditionalFormatting sqref="H22">
    <cfRule type="cellIs" dxfId="1" priority="43" stopIfTrue="1" operator="greaterThan">
      <formula>$D$22</formula>
    </cfRule>
    <cfRule type="cellIs" dxfId="1" priority="44" stopIfTrue="1" operator="lessThan">
      <formula>$I$22+$J$22+$K$22</formula>
    </cfRule>
  </conditionalFormatting>
  <conditionalFormatting sqref="L22">
    <cfRule type="cellIs" dxfId="1" priority="104" stopIfTrue="1" operator="greaterThan">
      <formula>$D$22</formula>
    </cfRule>
    <cfRule type="cellIs" dxfId="1" priority="105" stopIfTrue="1" operator="lessThan">
      <formula>$M$22+$N$22+$O$22</formula>
    </cfRule>
  </conditionalFormatting>
  <conditionalFormatting sqref="D23">
    <cfRule type="cellIs" dxfId="1" priority="11" stopIfTrue="1" operator="lessThan">
      <formula>$E$23+$F$23+$G$23</formula>
    </cfRule>
  </conditionalFormatting>
  <conditionalFormatting sqref="E23:G23">
    <cfRule type="cellIs" dxfId="1" priority="24" stopIfTrue="1" operator="greaterThan">
      <formula>$D$23</formula>
    </cfRule>
  </conditionalFormatting>
  <conditionalFormatting sqref="H23">
    <cfRule type="cellIs" dxfId="1" priority="45" stopIfTrue="1" operator="greaterThan">
      <formula>$D$23</formula>
    </cfRule>
    <cfRule type="cellIs" dxfId="1" priority="46" stopIfTrue="1" operator="lessThan">
      <formula>$I$23+$J$23+$K$23</formula>
    </cfRule>
  </conditionalFormatting>
  <conditionalFormatting sqref="L23">
    <cfRule type="cellIs" dxfId="1" priority="106" stopIfTrue="1" operator="greaterThan">
      <formula>$D$23</formula>
    </cfRule>
    <cfRule type="cellIs" dxfId="1" priority="107" stopIfTrue="1" operator="lessThan">
      <formula>$M$23+$N$23+$O$23</formula>
    </cfRule>
  </conditionalFormatting>
  <conditionalFormatting sqref="D24">
    <cfRule type="cellIs" dxfId="1" priority="178" stopIfTrue="1" operator="lessThan">
      <formula>$E$24+$F$24+$G$24</formula>
    </cfRule>
  </conditionalFormatting>
  <conditionalFormatting sqref="E24:G24">
    <cfRule type="cellIs" dxfId="1" priority="179" stopIfTrue="1" operator="greaterThan">
      <formula>$D$24</formula>
    </cfRule>
  </conditionalFormatting>
  <conditionalFormatting sqref="H24">
    <cfRule type="cellIs" dxfId="1" priority="180" stopIfTrue="1" operator="greaterThan">
      <formula>$D$24</formula>
    </cfRule>
    <cfRule type="cellIs" dxfId="1" priority="181" stopIfTrue="1" operator="lessThan">
      <formula>$I$24+$J$24+$K$24</formula>
    </cfRule>
  </conditionalFormatting>
  <conditionalFormatting sqref="L24">
    <cfRule type="cellIs" dxfId="1" priority="185" stopIfTrue="1" operator="greaterThan">
      <formula>$D$24</formula>
    </cfRule>
    <cfRule type="cellIs" dxfId="1" priority="186" stopIfTrue="1" operator="lessThan">
      <formula>$M$24+$N$24+$O$24</formula>
    </cfRule>
  </conditionalFormatting>
  <conditionalFormatting sqref="D25">
    <cfRule type="cellIs" dxfId="1" priority="187" stopIfTrue="1" operator="lessThan">
      <formula>$E$25+$F$25+$G$25</formula>
    </cfRule>
  </conditionalFormatting>
  <conditionalFormatting sqref="E25:G25">
    <cfRule type="cellIs" dxfId="1" priority="188" stopIfTrue="1" operator="greaterThan">
      <formula>$D$25</formula>
    </cfRule>
  </conditionalFormatting>
  <conditionalFormatting sqref="H25">
    <cfRule type="cellIs" dxfId="1" priority="189" stopIfTrue="1" operator="greaterThan">
      <formula>$D$25</formula>
    </cfRule>
    <cfRule type="cellIs" dxfId="1" priority="190" stopIfTrue="1" operator="lessThan">
      <formula>$I$25+$J$25+$K$25</formula>
    </cfRule>
  </conditionalFormatting>
  <conditionalFormatting sqref="L25">
    <cfRule type="cellIs" dxfId="1" priority="194" stopIfTrue="1" operator="greaterThan">
      <formula>$D$25</formula>
    </cfRule>
    <cfRule type="cellIs" dxfId="1" priority="195" stopIfTrue="1" operator="lessThan">
      <formula>$M$25+$N$25+$O$25</formula>
    </cfRule>
  </conditionalFormatting>
  <conditionalFormatting sqref="D26">
    <cfRule type="cellIs" dxfId="1" priority="196" stopIfTrue="1" operator="lessThan">
      <formula>$E$26+$F$26+$G$26</formula>
    </cfRule>
  </conditionalFormatting>
  <conditionalFormatting sqref="E26:G26">
    <cfRule type="cellIs" dxfId="1" priority="197" stopIfTrue="1" operator="greaterThan">
      <formula>$D$26</formula>
    </cfRule>
  </conditionalFormatting>
  <conditionalFormatting sqref="H26">
    <cfRule type="cellIs" dxfId="1" priority="198" stopIfTrue="1" operator="greaterThan">
      <formula>$D$26</formula>
    </cfRule>
    <cfRule type="cellIs" dxfId="1" priority="199" stopIfTrue="1" operator="lessThan">
      <formula>$I$26+$J$26+$K$26</formula>
    </cfRule>
  </conditionalFormatting>
  <conditionalFormatting sqref="L26">
    <cfRule type="cellIs" dxfId="1" priority="203" stopIfTrue="1" operator="greaterThan">
      <formula>$D$26</formula>
    </cfRule>
    <cfRule type="cellIs" dxfId="1" priority="204" stopIfTrue="1" operator="lessThan">
      <formula>$M$26+$N$26+$O$26</formula>
    </cfRule>
  </conditionalFormatting>
  <conditionalFormatting sqref="D27">
    <cfRule type="cellIs" dxfId="1" priority="205" stopIfTrue="1" operator="lessThan">
      <formula>$E$27+$F$27+$G$27</formula>
    </cfRule>
  </conditionalFormatting>
  <conditionalFormatting sqref="E27:G27">
    <cfRule type="cellIs" dxfId="1" priority="206" stopIfTrue="1" operator="greaterThan">
      <formula>$D$27</formula>
    </cfRule>
  </conditionalFormatting>
  <conditionalFormatting sqref="H27">
    <cfRule type="cellIs" dxfId="1" priority="207" stopIfTrue="1" operator="greaterThan">
      <formula>$D$27</formula>
    </cfRule>
    <cfRule type="cellIs" dxfId="1" priority="208" stopIfTrue="1" operator="lessThan">
      <formula>$I$27+$J$27+$K$27</formula>
    </cfRule>
  </conditionalFormatting>
  <conditionalFormatting sqref="L27">
    <cfRule type="cellIs" dxfId="1" priority="212" stopIfTrue="1" operator="greaterThan">
      <formula>$D$27</formula>
    </cfRule>
    <cfRule type="cellIs" dxfId="1" priority="213" stopIfTrue="1" operator="lessThan">
      <formula>$M$27+$N$27+$O$27</formula>
    </cfRule>
  </conditionalFormatting>
  <conditionalFormatting sqref="D28">
    <cfRule type="cellIs" dxfId="1" priority="12" stopIfTrue="1" operator="lessThan">
      <formula>$E$28+$F$28+$G$28</formula>
    </cfRule>
  </conditionalFormatting>
  <conditionalFormatting sqref="E28:G28">
    <cfRule type="cellIs" dxfId="1" priority="25" stopIfTrue="1" operator="greaterThan">
      <formula>$D$28</formula>
    </cfRule>
  </conditionalFormatting>
  <conditionalFormatting sqref="H28">
    <cfRule type="cellIs" dxfId="1" priority="47" stopIfTrue="1" operator="greaterThan">
      <formula>$D$28</formula>
    </cfRule>
    <cfRule type="cellIs" dxfId="1" priority="48" stopIfTrue="1" operator="lessThan">
      <formula>$I$28+$J$28+$K$28</formula>
    </cfRule>
  </conditionalFormatting>
  <conditionalFormatting sqref="L28">
    <cfRule type="cellIs" dxfId="1" priority="108" stopIfTrue="1" operator="greaterThan">
      <formula>$D$28</formula>
    </cfRule>
    <cfRule type="cellIs" dxfId="1" priority="109" stopIfTrue="1" operator="lessThan">
      <formula>$M$28+$N$28+$O$28</formula>
    </cfRule>
  </conditionalFormatting>
  <conditionalFormatting sqref="D29">
    <cfRule type="cellIs" dxfId="1" priority="13" stopIfTrue="1" operator="lessThan">
      <formula>$E$29+$F$29+$G$29</formula>
    </cfRule>
  </conditionalFormatting>
  <conditionalFormatting sqref="E29:G29">
    <cfRule type="cellIs" dxfId="1" priority="26" stopIfTrue="1" operator="greaterThan">
      <formula>$D$29</formula>
    </cfRule>
  </conditionalFormatting>
  <conditionalFormatting sqref="H29">
    <cfRule type="cellIs" dxfId="1" priority="49" stopIfTrue="1" operator="greaterThan">
      <formula>$D$29</formula>
    </cfRule>
    <cfRule type="cellIs" dxfId="1" priority="50" stopIfTrue="1" operator="lessThan">
      <formula>$I$29+$J$29+$K$29</formula>
    </cfRule>
  </conditionalFormatting>
  <conditionalFormatting sqref="I29">
    <cfRule type="cellIs" dxfId="1" priority="63" stopIfTrue="1" operator="greaterThan">
      <formula>$E$29</formula>
    </cfRule>
  </conditionalFormatting>
  <conditionalFormatting sqref="J29">
    <cfRule type="cellIs" dxfId="1" priority="214" stopIfTrue="1" operator="greaterThan">
      <formula>$F$29</formula>
    </cfRule>
  </conditionalFormatting>
  <conditionalFormatting sqref="K29">
    <cfRule type="cellIs" dxfId="1" priority="215" stopIfTrue="1" operator="greaterThan">
      <formula>$G$29</formula>
    </cfRule>
  </conditionalFormatting>
  <conditionalFormatting sqref="L29">
    <cfRule type="cellIs" dxfId="1" priority="216" stopIfTrue="1" operator="greaterThan">
      <formula>$D$29</formula>
    </cfRule>
    <cfRule type="cellIs" dxfId="1" priority="217" stopIfTrue="1" operator="lessThan">
      <formula>$M$29+$N$29+$O$29</formula>
    </cfRule>
  </conditionalFormatting>
  <conditionalFormatting sqref="M29">
    <cfRule type="cellIs" dxfId="1" priority="149" stopIfTrue="1" operator="greaterThan">
      <formula>$E$7</formula>
    </cfRule>
  </conditionalFormatting>
  <conditionalFormatting sqref="N29">
    <cfRule type="cellIs" dxfId="1" priority="150" stopIfTrue="1" operator="greaterThan">
      <formula>$F$7</formula>
    </cfRule>
  </conditionalFormatting>
  <conditionalFormatting sqref="O29">
    <cfRule type="cellIs" dxfId="1" priority="151" stopIfTrue="1" operator="greaterThan">
      <formula>$G$7</formula>
    </cfRule>
  </conditionalFormatting>
  <conditionalFormatting sqref="D30">
    <cfRule type="cellIs" dxfId="1" priority="218" stopIfTrue="1" operator="lessThan">
      <formula>$E$30+$F$30+$G$30</formula>
    </cfRule>
  </conditionalFormatting>
  <conditionalFormatting sqref="E30:G30">
    <cfRule type="cellIs" dxfId="1" priority="219" stopIfTrue="1" operator="greaterThan">
      <formula>$D$30</formula>
    </cfRule>
  </conditionalFormatting>
  <conditionalFormatting sqref="H30">
    <cfRule type="cellIs" dxfId="1" priority="220" stopIfTrue="1" operator="greaterThan">
      <formula>$D$30</formula>
    </cfRule>
    <cfRule type="cellIs" dxfId="1" priority="221" stopIfTrue="1" operator="lessThan">
      <formula>$I$30+$J$30+$K$30</formula>
    </cfRule>
  </conditionalFormatting>
  <conditionalFormatting sqref="L30">
    <cfRule type="cellIs" dxfId="1" priority="225" stopIfTrue="1" operator="greaterThan">
      <formula>$D$30</formula>
    </cfRule>
    <cfRule type="cellIs" dxfId="1" priority="226" stopIfTrue="1" operator="lessThan">
      <formula>$M$30+$N$30+$O$30</formula>
    </cfRule>
  </conditionalFormatting>
  <conditionalFormatting sqref="D31">
    <cfRule type="cellIs" dxfId="1" priority="227" stopIfTrue="1" operator="lessThan">
      <formula>$E$31+$F$31+$G$31</formula>
    </cfRule>
  </conditionalFormatting>
  <conditionalFormatting sqref="E31:G31">
    <cfRule type="cellIs" dxfId="1" priority="228" stopIfTrue="1" operator="greaterThan">
      <formula>$D$31</formula>
    </cfRule>
  </conditionalFormatting>
  <conditionalFormatting sqref="H31">
    <cfRule type="cellIs" dxfId="1" priority="229" stopIfTrue="1" operator="greaterThan">
      <formula>$D$31</formula>
    </cfRule>
    <cfRule type="cellIs" dxfId="1" priority="230" stopIfTrue="1" operator="lessThan">
      <formula>$I$31+$J$31+$K$31</formula>
    </cfRule>
  </conditionalFormatting>
  <conditionalFormatting sqref="L31">
    <cfRule type="cellIs" dxfId="1" priority="234" stopIfTrue="1" operator="greaterThan">
      <formula>$D$31</formula>
    </cfRule>
    <cfRule type="cellIs" dxfId="1" priority="235" stopIfTrue="1" operator="lessThan">
      <formula>$M$31+$N$31+$O$31</formula>
    </cfRule>
  </conditionalFormatting>
  <conditionalFormatting sqref="I12;M12">
    <cfRule type="cellIs" dxfId="1" priority="131" stopIfTrue="1" operator="greaterThan">
      <formula>$E$12</formula>
    </cfRule>
  </conditionalFormatting>
  <conditionalFormatting sqref="J12;N12">
    <cfRule type="cellIs" dxfId="1" priority="134" stopIfTrue="1" operator="greaterThan">
      <formula>$F$12</formula>
    </cfRule>
  </conditionalFormatting>
  <conditionalFormatting sqref="K12;O12">
    <cfRule type="cellIs" dxfId="1" priority="137" stopIfTrue="1" operator="greaterThan">
      <formula>$G$12</formula>
    </cfRule>
  </conditionalFormatting>
  <conditionalFormatting sqref="I13;M13">
    <cfRule type="cellIs" dxfId="1" priority="51" stopIfTrue="1" operator="greaterThan">
      <formula>$E$13</formula>
    </cfRule>
  </conditionalFormatting>
  <conditionalFormatting sqref="J13;N13">
    <cfRule type="cellIs" dxfId="1" priority="64" stopIfTrue="1" operator="greaterThan">
      <formula>$F$13</formula>
    </cfRule>
  </conditionalFormatting>
  <conditionalFormatting sqref="K13;O13">
    <cfRule type="cellIs" dxfId="1" priority="76" stopIfTrue="1" operator="greaterThan">
      <formula>$G$13</formula>
    </cfRule>
  </conditionalFormatting>
  <conditionalFormatting sqref="I14;M14">
    <cfRule type="cellIs" dxfId="1" priority="52" stopIfTrue="1" operator="greaterThan">
      <formula>$E$14</formula>
    </cfRule>
  </conditionalFormatting>
  <conditionalFormatting sqref="J14;N14">
    <cfRule type="cellIs" dxfId="1" priority="65" stopIfTrue="1" operator="greaterThan">
      <formula>$F$14</formula>
    </cfRule>
  </conditionalFormatting>
  <conditionalFormatting sqref="K14;O14">
    <cfRule type="cellIs" dxfId="1" priority="77" stopIfTrue="1" operator="greaterThan">
      <formula>$G$14</formula>
    </cfRule>
  </conditionalFormatting>
  <conditionalFormatting sqref="I15;M15">
    <cfRule type="cellIs" dxfId="1" priority="53" stopIfTrue="1" operator="greaterThan">
      <formula>$E$15</formula>
    </cfRule>
  </conditionalFormatting>
  <conditionalFormatting sqref="J15;N15">
    <cfRule type="cellIs" dxfId="1" priority="66" stopIfTrue="1" operator="greaterThan">
      <formula>$F$15</formula>
    </cfRule>
  </conditionalFormatting>
  <conditionalFormatting sqref="K15;O15">
    <cfRule type="cellIs" dxfId="1" priority="78" stopIfTrue="1" operator="greaterThan">
      <formula>$G$15</formula>
    </cfRule>
  </conditionalFormatting>
  <conditionalFormatting sqref="I16;M16">
    <cfRule type="cellIs" dxfId="1" priority="54" stopIfTrue="1" operator="greaterThan">
      <formula>$E$16</formula>
    </cfRule>
  </conditionalFormatting>
  <conditionalFormatting sqref="J16;N16">
    <cfRule type="cellIs" dxfId="1" priority="67" stopIfTrue="1" operator="greaterThan">
      <formula>$F$16</formula>
    </cfRule>
  </conditionalFormatting>
  <conditionalFormatting sqref="K16;O16">
    <cfRule type="cellIs" dxfId="1" priority="79" stopIfTrue="1" operator="greaterThan">
      <formula>$G$16</formula>
    </cfRule>
  </conditionalFormatting>
  <conditionalFormatting sqref="I17;M17">
    <cfRule type="cellIs" dxfId="1" priority="55" stopIfTrue="1" operator="greaterThan">
      <formula>$E$17</formula>
    </cfRule>
  </conditionalFormatting>
  <conditionalFormatting sqref="J17;N17">
    <cfRule type="cellIs" dxfId="1" priority="68" stopIfTrue="1" operator="greaterThan">
      <formula>$F$17</formula>
    </cfRule>
  </conditionalFormatting>
  <conditionalFormatting sqref="K17;O17">
    <cfRule type="cellIs" dxfId="1" priority="80" stopIfTrue="1" operator="greaterThan">
      <formula>$G$17</formula>
    </cfRule>
  </conditionalFormatting>
  <conditionalFormatting sqref="I18;M18">
    <cfRule type="cellIs" dxfId="1" priority="56" stopIfTrue="1" operator="greaterThan">
      <formula>$E$18</formula>
    </cfRule>
  </conditionalFormatting>
  <conditionalFormatting sqref="J18;N18">
    <cfRule type="cellIs" dxfId="1" priority="69" stopIfTrue="1" operator="greaterThan">
      <formula>$F$18</formula>
    </cfRule>
  </conditionalFormatting>
  <conditionalFormatting sqref="K18;O18">
    <cfRule type="cellIs" dxfId="1" priority="81" stopIfTrue="1" operator="greaterThan">
      <formula>$G$18</formula>
    </cfRule>
  </conditionalFormatting>
  <conditionalFormatting sqref="I19;M19">
    <cfRule type="cellIs" dxfId="1" priority="57" stopIfTrue="1" operator="greaterThan">
      <formula>$E$19</formula>
    </cfRule>
  </conditionalFormatting>
  <conditionalFormatting sqref="J19;N19">
    <cfRule type="cellIs" dxfId="1" priority="70" stopIfTrue="1" operator="greaterThan">
      <formula>$F$19</formula>
    </cfRule>
  </conditionalFormatting>
  <conditionalFormatting sqref="K19;O19">
    <cfRule type="cellIs" dxfId="1" priority="82" stopIfTrue="1" operator="greaterThan">
      <formula>$G$19</formula>
    </cfRule>
  </conditionalFormatting>
  <conditionalFormatting sqref="I20;M20">
    <cfRule type="cellIs" dxfId="1" priority="58" stopIfTrue="1" operator="greaterThan">
      <formula>$E$20</formula>
    </cfRule>
  </conditionalFormatting>
  <conditionalFormatting sqref="J20;N20">
    <cfRule type="cellIs" dxfId="1" priority="71" stopIfTrue="1" operator="greaterThan">
      <formula>$F$20</formula>
    </cfRule>
  </conditionalFormatting>
  <conditionalFormatting sqref="K20;O20">
    <cfRule type="cellIs" dxfId="1" priority="83" stopIfTrue="1" operator="greaterThan">
      <formula>$G$20</formula>
    </cfRule>
  </conditionalFormatting>
  <conditionalFormatting sqref="I21;M21">
    <cfRule type="cellIs" dxfId="1" priority="59" stopIfTrue="1" operator="greaterThan">
      <formula>$E$21</formula>
    </cfRule>
  </conditionalFormatting>
  <conditionalFormatting sqref="J21;N21">
    <cfRule type="cellIs" dxfId="1" priority="72" stopIfTrue="1" operator="greaterThan">
      <formula>$F$21</formula>
    </cfRule>
  </conditionalFormatting>
  <conditionalFormatting sqref="K21;O21">
    <cfRule type="cellIs" dxfId="1" priority="84" stopIfTrue="1" operator="greaterThan">
      <formula>$G$21</formula>
    </cfRule>
  </conditionalFormatting>
  <conditionalFormatting sqref="I22;M22">
    <cfRule type="cellIs" dxfId="1" priority="60" stopIfTrue="1" operator="greaterThan">
      <formula>$E$22</formula>
    </cfRule>
  </conditionalFormatting>
  <conditionalFormatting sqref="J22;N22">
    <cfRule type="cellIs" dxfId="1" priority="73" stopIfTrue="1" operator="greaterThan">
      <formula>$F$22</formula>
    </cfRule>
  </conditionalFormatting>
  <conditionalFormatting sqref="K22;O22">
    <cfRule type="cellIs" dxfId="1" priority="85" stopIfTrue="1" operator="greaterThan">
      <formula>$G$22</formula>
    </cfRule>
  </conditionalFormatting>
  <conditionalFormatting sqref="M23;I23">
    <cfRule type="cellIs" dxfId="1" priority="61" stopIfTrue="1" operator="greaterThan">
      <formula>$E$23</formula>
    </cfRule>
  </conditionalFormatting>
  <conditionalFormatting sqref="N23;J23">
    <cfRule type="cellIs" dxfId="1" priority="74" stopIfTrue="1" operator="greaterThan">
      <formula>$F$23</formula>
    </cfRule>
  </conditionalFormatting>
  <conditionalFormatting sqref="O23;K23">
    <cfRule type="cellIs" dxfId="1" priority="86" stopIfTrue="1" operator="greaterThan">
      <formula>$G$23</formula>
    </cfRule>
  </conditionalFormatting>
  <conditionalFormatting sqref="I24;M24">
    <cfRule type="cellIs" dxfId="1" priority="182" stopIfTrue="1" operator="greaterThan">
      <formula>$E$24</formula>
    </cfRule>
  </conditionalFormatting>
  <conditionalFormatting sqref="J24;N24">
    <cfRule type="cellIs" dxfId="1" priority="183" stopIfTrue="1" operator="greaterThan">
      <formula>$F$24</formula>
    </cfRule>
  </conditionalFormatting>
  <conditionalFormatting sqref="K24;O24">
    <cfRule type="cellIs" dxfId="1" priority="184" stopIfTrue="1" operator="greaterThan">
      <formula>$G$24</formula>
    </cfRule>
  </conditionalFormatting>
  <conditionalFormatting sqref="I25;M25">
    <cfRule type="cellIs" dxfId="1" priority="191" stopIfTrue="1" operator="greaterThan">
      <formula>$E$25</formula>
    </cfRule>
  </conditionalFormatting>
  <conditionalFormatting sqref="J25;N25">
    <cfRule type="cellIs" dxfId="1" priority="192" stopIfTrue="1" operator="greaterThan">
      <formula>$F$25</formula>
    </cfRule>
  </conditionalFormatting>
  <conditionalFormatting sqref="K25;O25">
    <cfRule type="cellIs" dxfId="1" priority="193" stopIfTrue="1" operator="greaterThan">
      <formula>$G$25</formula>
    </cfRule>
  </conditionalFormatting>
  <conditionalFormatting sqref="I26;M26">
    <cfRule type="cellIs" dxfId="1" priority="200" stopIfTrue="1" operator="greaterThan">
      <formula>$E$26</formula>
    </cfRule>
  </conditionalFormatting>
  <conditionalFormatting sqref="J26;N26">
    <cfRule type="cellIs" dxfId="1" priority="201" stopIfTrue="1" operator="greaterThan">
      <formula>$F$26</formula>
    </cfRule>
  </conditionalFormatting>
  <conditionalFormatting sqref="K26;O26">
    <cfRule type="cellIs" dxfId="1" priority="202" stopIfTrue="1" operator="greaterThan">
      <formula>$G$26</formula>
    </cfRule>
  </conditionalFormatting>
  <conditionalFormatting sqref="I27;M27">
    <cfRule type="cellIs" dxfId="1" priority="209" stopIfTrue="1" operator="greaterThan">
      <formula>$E$27</formula>
    </cfRule>
  </conditionalFormatting>
  <conditionalFormatting sqref="J27;N27">
    <cfRule type="cellIs" dxfId="1" priority="210" stopIfTrue="1" operator="greaterThan">
      <formula>$F$27</formula>
    </cfRule>
  </conditionalFormatting>
  <conditionalFormatting sqref="K27;O27">
    <cfRule type="cellIs" dxfId="1" priority="211" stopIfTrue="1" operator="greaterThan">
      <formula>$G$27</formula>
    </cfRule>
  </conditionalFormatting>
  <conditionalFormatting sqref="I28;M28">
    <cfRule type="cellIs" dxfId="1" priority="62" stopIfTrue="1" operator="greaterThan">
      <formula>$E$28</formula>
    </cfRule>
  </conditionalFormatting>
  <conditionalFormatting sqref="J28;N28">
    <cfRule type="cellIs" dxfId="1" priority="75" stopIfTrue="1" operator="greaterThan">
      <formula>$F$28</formula>
    </cfRule>
  </conditionalFormatting>
  <conditionalFormatting sqref="K28;O28">
    <cfRule type="cellIs" dxfId="1" priority="87" stopIfTrue="1" operator="greaterThan">
      <formula>$G$28</formula>
    </cfRule>
  </conditionalFormatting>
  <conditionalFormatting sqref="I30;M30">
    <cfRule type="cellIs" dxfId="1" priority="222" stopIfTrue="1" operator="greaterThan">
      <formula>$E$30</formula>
    </cfRule>
  </conditionalFormatting>
  <conditionalFormatting sqref="J30;N30">
    <cfRule type="cellIs" dxfId="1" priority="223" stopIfTrue="1" operator="greaterThan">
      <formula>$F$30</formula>
    </cfRule>
  </conditionalFormatting>
  <conditionalFormatting sqref="K30;O30">
    <cfRule type="cellIs" dxfId="1" priority="224" stopIfTrue="1" operator="greaterThan">
      <formula>$G$30</formula>
    </cfRule>
  </conditionalFormatting>
  <conditionalFormatting sqref="I31;M31">
    <cfRule type="cellIs" dxfId="1" priority="231" stopIfTrue="1" operator="greaterThan">
      <formula>$E$31</formula>
    </cfRule>
  </conditionalFormatting>
  <conditionalFormatting sqref="J31;N31">
    <cfRule type="cellIs" dxfId="1" priority="232" stopIfTrue="1" operator="greaterThan">
      <formula>$F$31</formula>
    </cfRule>
  </conditionalFormatting>
  <conditionalFormatting sqref="K31;O31">
    <cfRule type="cellIs" dxfId="1" priority="233" stopIfTrue="1" operator="greaterThan">
      <formula>$G$31</formula>
    </cfRule>
  </conditionalFormatting>
  <pageMargins left="0.78740157480315" right="0" top="0.433070866141732" bottom="0" header="0" footer="0"/>
  <pageSetup paperSize="1" scale="90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opLeftCell="A19" workbookViewId="0">
      <selection activeCell="U105" sqref="U105"/>
    </sheetView>
  </sheetViews>
  <sheetFormatPr defaultColWidth="9" defaultRowHeight="12.75"/>
  <cols>
    <col min="1" max="1" width="6.85555555555556" style="466" customWidth="1"/>
    <col min="2" max="2" width="5.71111111111111" style="466" customWidth="1"/>
    <col min="3" max="3" width="25.8555555555556" style="466" customWidth="1"/>
    <col min="4" max="4" width="8.42222222222222" style="466" customWidth="1"/>
    <col min="5" max="5" width="8.71111111111111" style="466" customWidth="1"/>
    <col min="6" max="6" width="7.71111111111111" style="466" customWidth="1"/>
    <col min="7" max="7" width="8" style="466" customWidth="1"/>
    <col min="8" max="8" width="7.71111111111111" style="466" customWidth="1"/>
    <col min="9" max="9" width="8.42222222222222" style="466" customWidth="1"/>
    <col min="10" max="10" width="10.7111111111111" style="466" customWidth="1"/>
    <col min="11" max="11" width="7.14444444444444" style="466" customWidth="1"/>
    <col min="12" max="12" width="9.71111111111111" style="466" customWidth="1"/>
    <col min="13" max="13" width="8.71111111111111" style="466" customWidth="1"/>
    <col min="14" max="14" width="7.85555555555556" style="466" customWidth="1"/>
    <col min="15" max="15" width="7.14444444444444" style="466" customWidth="1"/>
    <col min="16" max="16" width="1.85555555555556" style="466" customWidth="1"/>
    <col min="17" max="17" width="2.28888888888889" style="466" customWidth="1"/>
    <col min="18" max="16384" width="9.14444444444444" style="466"/>
  </cols>
  <sheetData>
    <row r="1" ht="18" customHeight="1" spans="2:15">
      <c r="B1" s="469" t="s">
        <v>48</v>
      </c>
      <c r="C1" s="470" t="s">
        <v>49</v>
      </c>
      <c r="D1" s="471" t="s">
        <v>50</v>
      </c>
      <c r="E1" s="472"/>
      <c r="F1" s="472"/>
      <c r="G1" s="472"/>
      <c r="H1" s="472"/>
      <c r="I1" s="472"/>
      <c r="J1" s="472"/>
      <c r="K1" s="526"/>
      <c r="L1" s="472"/>
      <c r="M1" s="472"/>
      <c r="N1" s="472"/>
      <c r="O1" s="527"/>
    </row>
    <row r="2" ht="18" customHeight="1" spans="2:15">
      <c r="B2" s="473"/>
      <c r="C2" s="474"/>
      <c r="D2" s="475" t="s">
        <v>51</v>
      </c>
      <c r="E2" s="476" t="s">
        <v>52</v>
      </c>
      <c r="F2" s="476"/>
      <c r="G2" s="476"/>
      <c r="H2" s="476" t="s">
        <v>53</v>
      </c>
      <c r="I2" s="528"/>
      <c r="J2" s="528"/>
      <c r="K2" s="528"/>
      <c r="L2" s="529" t="s">
        <v>54</v>
      </c>
      <c r="M2" s="529"/>
      <c r="N2" s="529"/>
      <c r="O2" s="530"/>
    </row>
    <row r="3" ht="23.25" customHeight="1" spans="2:15">
      <c r="B3" s="473"/>
      <c r="C3" s="474"/>
      <c r="D3" s="475"/>
      <c r="E3" s="476" t="s">
        <v>55</v>
      </c>
      <c r="F3" s="476" t="s">
        <v>56</v>
      </c>
      <c r="G3" s="476" t="s">
        <v>57</v>
      </c>
      <c r="H3" s="476" t="s">
        <v>51</v>
      </c>
      <c r="I3" s="476" t="s">
        <v>52</v>
      </c>
      <c r="J3" s="476"/>
      <c r="K3" s="476"/>
      <c r="L3" s="529" t="s">
        <v>51</v>
      </c>
      <c r="M3" s="529" t="s">
        <v>52</v>
      </c>
      <c r="N3" s="529"/>
      <c r="O3" s="530"/>
    </row>
    <row r="4" ht="21.75" customHeight="1" spans="2:15">
      <c r="B4" s="477"/>
      <c r="C4" s="478"/>
      <c r="D4" s="475"/>
      <c r="E4" s="476"/>
      <c r="F4" s="476"/>
      <c r="G4" s="476"/>
      <c r="H4" s="476"/>
      <c r="I4" s="476" t="s">
        <v>55</v>
      </c>
      <c r="J4" s="476" t="s">
        <v>56</v>
      </c>
      <c r="K4" s="476" t="s">
        <v>57</v>
      </c>
      <c r="L4" s="529"/>
      <c r="M4" s="529" t="s">
        <v>55</v>
      </c>
      <c r="N4" s="529" t="s">
        <v>56</v>
      </c>
      <c r="O4" s="530" t="s">
        <v>57</v>
      </c>
    </row>
    <row r="5" ht="9.75" customHeight="1" spans="2:15">
      <c r="B5" s="479" t="s">
        <v>58</v>
      </c>
      <c r="C5" s="480" t="s">
        <v>59</v>
      </c>
      <c r="D5" s="481">
        <v>1</v>
      </c>
      <c r="E5" s="482">
        <v>2</v>
      </c>
      <c r="F5" s="482">
        <v>3</v>
      </c>
      <c r="G5" s="482">
        <v>4</v>
      </c>
      <c r="H5" s="482">
        <v>5</v>
      </c>
      <c r="I5" s="531">
        <v>6</v>
      </c>
      <c r="J5" s="482">
        <v>7</v>
      </c>
      <c r="K5" s="482">
        <v>8</v>
      </c>
      <c r="L5" s="532">
        <v>9</v>
      </c>
      <c r="M5" s="532">
        <v>10</v>
      </c>
      <c r="N5" s="532">
        <v>11</v>
      </c>
      <c r="O5" s="533">
        <v>12</v>
      </c>
    </row>
    <row r="6" ht="18" customHeight="1" spans="2:15">
      <c r="B6" s="497" t="s">
        <v>104</v>
      </c>
      <c r="C6" s="493" t="s">
        <v>105</v>
      </c>
      <c r="D6" s="494"/>
      <c r="E6" s="495"/>
      <c r="F6" s="495"/>
      <c r="G6" s="495"/>
      <c r="H6" s="496"/>
      <c r="I6" s="496"/>
      <c r="J6" s="496"/>
      <c r="K6" s="496"/>
      <c r="L6" s="538">
        <f t="shared" ref="L6:O7" si="0">D6-H6</f>
        <v>0</v>
      </c>
      <c r="M6" s="538">
        <f t="shared" si="0"/>
        <v>0</v>
      </c>
      <c r="N6" s="538">
        <f t="shared" si="0"/>
        <v>0</v>
      </c>
      <c r="O6" s="539">
        <f t="shared" si="0"/>
        <v>0</v>
      </c>
    </row>
    <row r="7" ht="18" customHeight="1" spans="2:15">
      <c r="B7" s="554" t="s">
        <v>106</v>
      </c>
      <c r="C7" s="488" t="s">
        <v>107</v>
      </c>
      <c r="D7" s="494"/>
      <c r="E7" s="495"/>
      <c r="F7" s="495"/>
      <c r="G7" s="495"/>
      <c r="H7" s="496"/>
      <c r="I7" s="496"/>
      <c r="J7" s="496"/>
      <c r="K7" s="496"/>
      <c r="L7" s="538">
        <f t="shared" si="0"/>
        <v>0</v>
      </c>
      <c r="M7" s="538">
        <f t="shared" si="0"/>
        <v>0</v>
      </c>
      <c r="N7" s="538">
        <f t="shared" si="0"/>
        <v>0</v>
      </c>
      <c r="O7" s="539">
        <f t="shared" si="0"/>
        <v>0</v>
      </c>
    </row>
    <row r="8" ht="18" customHeight="1" spans="2:15">
      <c r="B8" s="497" t="s">
        <v>108</v>
      </c>
      <c r="C8" s="493" t="s">
        <v>109</v>
      </c>
      <c r="D8" s="494"/>
      <c r="E8" s="495"/>
      <c r="F8" s="495"/>
      <c r="G8" s="495"/>
      <c r="H8" s="496"/>
      <c r="I8" s="496"/>
      <c r="J8" s="496"/>
      <c r="K8" s="496"/>
      <c r="L8" s="538">
        <f t="shared" ref="L8:O25" si="1">D8-H8</f>
        <v>0</v>
      </c>
      <c r="M8" s="538">
        <f t="shared" si="1"/>
        <v>0</v>
      </c>
      <c r="N8" s="538">
        <f t="shared" si="1"/>
        <v>0</v>
      </c>
      <c r="O8" s="539">
        <f t="shared" si="1"/>
        <v>0</v>
      </c>
    </row>
    <row r="9" ht="18" customHeight="1" spans="2:15">
      <c r="B9" s="497" t="s">
        <v>110</v>
      </c>
      <c r="C9" s="493" t="s">
        <v>111</v>
      </c>
      <c r="D9" s="494"/>
      <c r="E9" s="495"/>
      <c r="F9" s="495"/>
      <c r="G9" s="495"/>
      <c r="H9" s="496"/>
      <c r="I9" s="496"/>
      <c r="J9" s="496"/>
      <c r="K9" s="496"/>
      <c r="L9" s="538">
        <f t="shared" si="1"/>
        <v>0</v>
      </c>
      <c r="M9" s="538">
        <f t="shared" si="1"/>
        <v>0</v>
      </c>
      <c r="N9" s="538">
        <f t="shared" si="1"/>
        <v>0</v>
      </c>
      <c r="O9" s="539">
        <f t="shared" si="1"/>
        <v>0</v>
      </c>
    </row>
    <row r="10" ht="18" customHeight="1" spans="2:15">
      <c r="B10" s="497" t="s">
        <v>112</v>
      </c>
      <c r="C10" s="493" t="s">
        <v>113</v>
      </c>
      <c r="D10" s="494"/>
      <c r="E10" s="495"/>
      <c r="F10" s="495"/>
      <c r="G10" s="495"/>
      <c r="H10" s="496"/>
      <c r="I10" s="496"/>
      <c r="J10" s="496"/>
      <c r="K10" s="496"/>
      <c r="L10" s="538">
        <f t="shared" si="1"/>
        <v>0</v>
      </c>
      <c r="M10" s="538">
        <f t="shared" si="1"/>
        <v>0</v>
      </c>
      <c r="N10" s="538">
        <f t="shared" si="1"/>
        <v>0</v>
      </c>
      <c r="O10" s="539">
        <f t="shared" si="1"/>
        <v>0</v>
      </c>
    </row>
    <row r="11" ht="18" customHeight="1" spans="1:15">
      <c r="A11" s="512"/>
      <c r="B11" s="497" t="s">
        <v>114</v>
      </c>
      <c r="C11" s="493" t="s">
        <v>115</v>
      </c>
      <c r="D11" s="494"/>
      <c r="E11" s="495"/>
      <c r="F11" s="495"/>
      <c r="G11" s="495"/>
      <c r="H11" s="496"/>
      <c r="I11" s="496"/>
      <c r="J11" s="496"/>
      <c r="K11" s="496"/>
      <c r="L11" s="538">
        <f t="shared" si="1"/>
        <v>0</v>
      </c>
      <c r="M11" s="538">
        <f t="shared" si="1"/>
        <v>0</v>
      </c>
      <c r="N11" s="538">
        <f t="shared" si="1"/>
        <v>0</v>
      </c>
      <c r="O11" s="539">
        <f t="shared" si="1"/>
        <v>0</v>
      </c>
    </row>
    <row r="12" ht="18" customHeight="1" spans="2:15">
      <c r="B12" s="497" t="s">
        <v>116</v>
      </c>
      <c r="C12" s="493" t="s">
        <v>117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1"/>
        <v>0</v>
      </c>
      <c r="M12" s="538">
        <f t="shared" si="1"/>
        <v>0</v>
      </c>
      <c r="N12" s="538">
        <f t="shared" si="1"/>
        <v>0</v>
      </c>
      <c r="O12" s="539">
        <f t="shared" si="1"/>
        <v>0</v>
      </c>
    </row>
    <row r="13" ht="18" customHeight="1" spans="2:15">
      <c r="B13" s="497" t="s">
        <v>118</v>
      </c>
      <c r="C13" s="493" t="s">
        <v>119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1"/>
        <v>0</v>
      </c>
      <c r="M13" s="538">
        <f t="shared" si="1"/>
        <v>0</v>
      </c>
      <c r="N13" s="538">
        <f t="shared" si="1"/>
        <v>0</v>
      </c>
      <c r="O13" s="539">
        <f t="shared" si="1"/>
        <v>0</v>
      </c>
    </row>
    <row r="14" ht="18" customHeight="1" spans="2:15">
      <c r="B14" s="497" t="s">
        <v>120</v>
      </c>
      <c r="C14" s="493" t="s">
        <v>121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1"/>
        <v>0</v>
      </c>
      <c r="M14" s="538">
        <f t="shared" si="1"/>
        <v>0</v>
      </c>
      <c r="N14" s="538">
        <f t="shared" si="1"/>
        <v>0</v>
      </c>
      <c r="O14" s="539">
        <f t="shared" si="1"/>
        <v>0</v>
      </c>
    </row>
    <row r="15" ht="18" customHeight="1" spans="2:15">
      <c r="B15" s="497" t="s">
        <v>122</v>
      </c>
      <c r="C15" s="493" t="s">
        <v>123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si="1"/>
        <v>0</v>
      </c>
      <c r="M15" s="538">
        <f t="shared" si="1"/>
        <v>0</v>
      </c>
      <c r="N15" s="538">
        <f t="shared" si="1"/>
        <v>0</v>
      </c>
      <c r="O15" s="539">
        <f t="shared" si="1"/>
        <v>0</v>
      </c>
    </row>
    <row r="16" ht="18" customHeight="1" spans="2:15">
      <c r="B16" s="497" t="s">
        <v>124</v>
      </c>
      <c r="C16" s="493" t="s">
        <v>125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1"/>
        <v>0</v>
      </c>
      <c r="M16" s="538">
        <f t="shared" si="1"/>
        <v>0</v>
      </c>
      <c r="N16" s="538">
        <f t="shared" si="1"/>
        <v>0</v>
      </c>
      <c r="O16" s="539">
        <f t="shared" si="1"/>
        <v>0</v>
      </c>
    </row>
    <row r="17" ht="18" customHeight="1" spans="1:15">
      <c r="A17" s="512">
        <v>3</v>
      </c>
      <c r="B17" s="497" t="s">
        <v>126</v>
      </c>
      <c r="C17" s="493" t="s">
        <v>127</v>
      </c>
      <c r="D17" s="494"/>
      <c r="E17" s="495"/>
      <c r="F17" s="495"/>
      <c r="G17" s="495"/>
      <c r="H17" s="496"/>
      <c r="I17" s="496"/>
      <c r="J17" s="496"/>
      <c r="K17" s="496"/>
      <c r="L17" s="538">
        <f t="shared" si="1"/>
        <v>0</v>
      </c>
      <c r="M17" s="538">
        <f t="shared" si="1"/>
        <v>0</v>
      </c>
      <c r="N17" s="538">
        <f t="shared" si="1"/>
        <v>0</v>
      </c>
      <c r="O17" s="539">
        <f t="shared" si="1"/>
        <v>0</v>
      </c>
    </row>
    <row r="18" ht="18" customHeight="1" spans="2:15">
      <c r="B18" s="497" t="s">
        <v>128</v>
      </c>
      <c r="C18" s="493" t="s">
        <v>129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1"/>
        <v>0</v>
      </c>
      <c r="M18" s="538">
        <f t="shared" si="1"/>
        <v>0</v>
      </c>
      <c r="N18" s="538">
        <f t="shared" si="1"/>
        <v>0</v>
      </c>
      <c r="O18" s="539">
        <f t="shared" si="1"/>
        <v>0</v>
      </c>
    </row>
    <row r="19" ht="18" customHeight="1" spans="2:15">
      <c r="B19" s="497" t="s">
        <v>130</v>
      </c>
      <c r="C19" s="493" t="s">
        <v>131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si="1"/>
        <v>0</v>
      </c>
      <c r="M19" s="538">
        <f t="shared" si="1"/>
        <v>0</v>
      </c>
      <c r="N19" s="538">
        <f t="shared" si="1"/>
        <v>0</v>
      </c>
      <c r="O19" s="539">
        <f t="shared" si="1"/>
        <v>0</v>
      </c>
    </row>
    <row r="20" ht="18" customHeight="1" spans="2:15">
      <c r="B20" s="497" t="s">
        <v>132</v>
      </c>
      <c r="C20" s="493" t="s">
        <v>133</v>
      </c>
      <c r="D20" s="494"/>
      <c r="E20" s="495"/>
      <c r="F20" s="495"/>
      <c r="G20" s="495"/>
      <c r="H20" s="496"/>
      <c r="I20" s="496"/>
      <c r="J20" s="496"/>
      <c r="K20" s="496"/>
      <c r="L20" s="538">
        <f t="shared" si="1"/>
        <v>0</v>
      </c>
      <c r="M20" s="538">
        <f t="shared" si="1"/>
        <v>0</v>
      </c>
      <c r="N20" s="538">
        <f t="shared" si="1"/>
        <v>0</v>
      </c>
      <c r="O20" s="539">
        <f t="shared" si="1"/>
        <v>0</v>
      </c>
    </row>
    <row r="21" ht="18" customHeight="1" spans="2:15">
      <c r="B21" s="497" t="s">
        <v>134</v>
      </c>
      <c r="C21" s="493" t="s">
        <v>135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1"/>
        <v>0</v>
      </c>
      <c r="M21" s="538">
        <f t="shared" si="1"/>
        <v>0</v>
      </c>
      <c r="N21" s="538">
        <f t="shared" si="1"/>
        <v>0</v>
      </c>
      <c r="O21" s="539">
        <f t="shared" si="1"/>
        <v>0</v>
      </c>
    </row>
    <row r="22" ht="18" customHeight="1" spans="2:16">
      <c r="B22" s="497" t="s">
        <v>136</v>
      </c>
      <c r="C22" s="493" t="s">
        <v>137</v>
      </c>
      <c r="D22" s="494"/>
      <c r="E22" s="495"/>
      <c r="F22" s="495"/>
      <c r="G22" s="495"/>
      <c r="H22" s="496"/>
      <c r="I22" s="496"/>
      <c r="J22" s="496"/>
      <c r="K22" s="496"/>
      <c r="L22" s="538">
        <f t="shared" si="1"/>
        <v>0</v>
      </c>
      <c r="M22" s="538">
        <f t="shared" si="1"/>
        <v>0</v>
      </c>
      <c r="N22" s="538">
        <f t="shared" si="1"/>
        <v>0</v>
      </c>
      <c r="O22" s="539">
        <f t="shared" si="1"/>
        <v>0</v>
      </c>
      <c r="P22" s="466">
        <v>0</v>
      </c>
    </row>
    <row r="23" ht="18" customHeight="1" spans="2:15">
      <c r="B23" s="497" t="s">
        <v>138</v>
      </c>
      <c r="C23" s="493" t="s">
        <v>139</v>
      </c>
      <c r="D23" s="494"/>
      <c r="E23" s="495"/>
      <c r="F23" s="495"/>
      <c r="G23" s="495"/>
      <c r="H23" s="496"/>
      <c r="I23" s="496"/>
      <c r="J23" s="496"/>
      <c r="K23" s="496"/>
      <c r="L23" s="538">
        <f t="shared" si="1"/>
        <v>0</v>
      </c>
      <c r="M23" s="538">
        <f t="shared" si="1"/>
        <v>0</v>
      </c>
      <c r="N23" s="538">
        <f t="shared" si="1"/>
        <v>0</v>
      </c>
      <c r="O23" s="539">
        <f t="shared" si="1"/>
        <v>0</v>
      </c>
    </row>
    <row r="24" ht="18" customHeight="1" spans="2:15">
      <c r="B24" s="550" t="s">
        <v>140</v>
      </c>
      <c r="C24" s="562" t="s">
        <v>141</v>
      </c>
      <c r="D24" s="499"/>
      <c r="E24" s="500"/>
      <c r="F24" s="500"/>
      <c r="G24" s="500"/>
      <c r="H24" s="501"/>
      <c r="I24" s="501"/>
      <c r="J24" s="501"/>
      <c r="K24" s="501"/>
      <c r="L24" s="508">
        <f t="shared" si="1"/>
        <v>0</v>
      </c>
      <c r="M24" s="508">
        <f t="shared" si="1"/>
        <v>0</v>
      </c>
      <c r="N24" s="508">
        <f t="shared" si="1"/>
        <v>0</v>
      </c>
      <c r="O24" s="540">
        <f t="shared" si="1"/>
        <v>0</v>
      </c>
    </row>
    <row r="25" ht="18" customHeight="1" spans="2:15">
      <c r="B25" s="497" t="s">
        <v>142</v>
      </c>
      <c r="C25" s="493" t="s">
        <v>143</v>
      </c>
      <c r="D25" s="494"/>
      <c r="E25" s="495"/>
      <c r="F25" s="495"/>
      <c r="G25" s="495"/>
      <c r="H25" s="496"/>
      <c r="I25" s="496"/>
      <c r="J25" s="496"/>
      <c r="K25" s="496"/>
      <c r="L25" s="538">
        <f t="shared" si="1"/>
        <v>0</v>
      </c>
      <c r="M25" s="538">
        <f t="shared" si="1"/>
        <v>0</v>
      </c>
      <c r="N25" s="538">
        <f t="shared" si="1"/>
        <v>0</v>
      </c>
      <c r="O25" s="539">
        <f t="shared" si="1"/>
        <v>0</v>
      </c>
    </row>
    <row r="26" ht="36" customHeight="1" spans="2:15">
      <c r="B26" s="497" t="s">
        <v>144</v>
      </c>
      <c r="C26" s="556" t="s">
        <v>145</v>
      </c>
      <c r="D26" s="494"/>
      <c r="E26" s="495"/>
      <c r="F26" s="495"/>
      <c r="G26" s="495"/>
      <c r="H26" s="496"/>
      <c r="I26" s="496"/>
      <c r="J26" s="496"/>
      <c r="K26" s="496"/>
      <c r="L26" s="538">
        <f t="shared" ref="L26:O30" si="2">D26-H26</f>
        <v>0</v>
      </c>
      <c r="M26" s="538">
        <f t="shared" si="2"/>
        <v>0</v>
      </c>
      <c r="N26" s="538">
        <f t="shared" si="2"/>
        <v>0</v>
      </c>
      <c r="O26" s="539">
        <f t="shared" si="2"/>
        <v>0</v>
      </c>
    </row>
    <row r="27" ht="18" customHeight="1" spans="2:15">
      <c r="B27" s="497" t="s">
        <v>146</v>
      </c>
      <c r="C27" s="493" t="s">
        <v>147</v>
      </c>
      <c r="D27" s="494"/>
      <c r="E27" s="495"/>
      <c r="F27" s="495"/>
      <c r="G27" s="495"/>
      <c r="H27" s="496"/>
      <c r="I27" s="496"/>
      <c r="J27" s="496"/>
      <c r="K27" s="496"/>
      <c r="L27" s="538">
        <f t="shared" si="2"/>
        <v>0</v>
      </c>
      <c r="M27" s="538">
        <f t="shared" si="2"/>
        <v>0</v>
      </c>
      <c r="N27" s="538">
        <f t="shared" si="2"/>
        <v>0</v>
      </c>
      <c r="O27" s="539">
        <f t="shared" si="2"/>
        <v>0</v>
      </c>
    </row>
    <row r="28" ht="17.25" customHeight="1" spans="2:15">
      <c r="B28" s="564" t="s">
        <v>148</v>
      </c>
      <c r="C28" s="493" t="s">
        <v>149</v>
      </c>
      <c r="D28" s="494"/>
      <c r="E28" s="495"/>
      <c r="F28" s="495"/>
      <c r="G28" s="495"/>
      <c r="H28" s="496"/>
      <c r="I28" s="496"/>
      <c r="J28" s="496"/>
      <c r="K28" s="496"/>
      <c r="L28" s="538">
        <f t="shared" si="2"/>
        <v>0</v>
      </c>
      <c r="M28" s="538">
        <f t="shared" si="2"/>
        <v>0</v>
      </c>
      <c r="N28" s="538">
        <f t="shared" si="2"/>
        <v>0</v>
      </c>
      <c r="O28" s="539">
        <f t="shared" si="2"/>
        <v>0</v>
      </c>
    </row>
    <row r="29" ht="17.25" customHeight="1" spans="2:15">
      <c r="B29" s="497" t="s">
        <v>150</v>
      </c>
      <c r="C29" s="556" t="s">
        <v>151</v>
      </c>
      <c r="D29" s="494"/>
      <c r="E29" s="495"/>
      <c r="F29" s="495"/>
      <c r="G29" s="495"/>
      <c r="H29" s="496"/>
      <c r="I29" s="496"/>
      <c r="J29" s="496"/>
      <c r="K29" s="496"/>
      <c r="L29" s="538">
        <f t="shared" si="2"/>
        <v>0</v>
      </c>
      <c r="M29" s="538">
        <f t="shared" si="2"/>
        <v>0</v>
      </c>
      <c r="N29" s="538">
        <f t="shared" si="2"/>
        <v>0</v>
      </c>
      <c r="O29" s="539">
        <f t="shared" si="2"/>
        <v>0</v>
      </c>
    </row>
    <row r="30" ht="17.25" customHeight="1" spans="2:15">
      <c r="B30" s="504" t="s">
        <v>152</v>
      </c>
      <c r="C30" s="493" t="s">
        <v>153</v>
      </c>
      <c r="D30" s="494"/>
      <c r="E30" s="495"/>
      <c r="F30" s="495"/>
      <c r="G30" s="495"/>
      <c r="H30" s="496"/>
      <c r="I30" s="496"/>
      <c r="J30" s="496"/>
      <c r="K30" s="496"/>
      <c r="L30" s="538">
        <f t="shared" si="2"/>
        <v>0</v>
      </c>
      <c r="M30" s="538">
        <f t="shared" si="2"/>
        <v>0</v>
      </c>
      <c r="N30" s="538">
        <f t="shared" si="2"/>
        <v>0</v>
      </c>
      <c r="O30" s="539">
        <f t="shared" si="2"/>
        <v>0</v>
      </c>
    </row>
  </sheetData>
  <sheetProtection password="83B8" sheet="1"/>
  <mergeCells count="15">
    <mergeCell ref="D1:K1"/>
    <mergeCell ref="L1:O1"/>
    <mergeCell ref="E2:G2"/>
    <mergeCell ref="H2:K2"/>
    <mergeCell ref="L2:O2"/>
    <mergeCell ref="I3:K3"/>
    <mergeCell ref="M3:O3"/>
    <mergeCell ref="B1:B4"/>
    <mergeCell ref="C1:C4"/>
    <mergeCell ref="D2:D4"/>
    <mergeCell ref="E3:E4"/>
    <mergeCell ref="F3:F4"/>
    <mergeCell ref="G3:G4"/>
    <mergeCell ref="H3:H4"/>
    <mergeCell ref="L3:L4"/>
  </mergeCells>
  <conditionalFormatting sqref="D6">
    <cfRule type="cellIs" dxfId="1" priority="160" stopIfTrue="1" operator="lessThan">
      <formula>$E$6+$F$6+$G$6</formula>
    </cfRule>
  </conditionalFormatting>
  <conditionalFormatting sqref="E6:G6">
    <cfRule type="cellIs" dxfId="1" priority="162" stopIfTrue="1" operator="greaterThan">
      <formula>$D$6</formula>
    </cfRule>
  </conditionalFormatting>
  <conditionalFormatting sqref="H6">
    <cfRule type="cellIs" dxfId="1" priority="164" stopIfTrue="1" operator="greaterThan">
      <formula>$D$6</formula>
    </cfRule>
    <cfRule type="cellIs" dxfId="1" priority="165" stopIfTrue="1" operator="lessThan">
      <formula>$I$6+$J$6+$K$6</formula>
    </cfRule>
  </conditionalFormatting>
  <conditionalFormatting sqref="L6">
    <cfRule type="cellIs" dxfId="1" priority="168" stopIfTrue="1" operator="greaterThan">
      <formula>$D$6</formula>
    </cfRule>
    <cfRule type="cellIs" dxfId="1" priority="169" stopIfTrue="1" operator="lessThan">
      <formula>$M$6+$N$6+$O$6</formula>
    </cfRule>
  </conditionalFormatting>
  <conditionalFormatting sqref="D7">
    <cfRule type="cellIs" dxfId="1" priority="161" stopIfTrue="1" operator="lessThan">
      <formula>$E$7+$F$7+$G$7</formula>
    </cfRule>
  </conditionalFormatting>
  <conditionalFormatting sqref="E7:G7">
    <cfRule type="cellIs" dxfId="1" priority="163" stopIfTrue="1" operator="greaterThan">
      <formula>$D$7</formula>
    </cfRule>
  </conditionalFormatting>
  <conditionalFormatting sqref="H7">
    <cfRule type="cellIs" dxfId="1" priority="166" stopIfTrue="1" operator="greaterThan">
      <formula>$D$7</formula>
    </cfRule>
    <cfRule type="cellIs" dxfId="1" priority="167" stopIfTrue="1" operator="lessThan">
      <formula>$I$7+$J$7+$K$7</formula>
    </cfRule>
  </conditionalFormatting>
  <conditionalFormatting sqref="L7">
    <cfRule type="cellIs" dxfId="1" priority="170" stopIfTrue="1" operator="greaterThan">
      <formula>$D$7</formula>
    </cfRule>
    <cfRule type="cellIs" dxfId="1" priority="171" stopIfTrue="1" operator="lessThan">
      <formula>$M$7+$N$7+$O$7</formula>
    </cfRule>
  </conditionalFormatting>
  <conditionalFormatting sqref="D8">
    <cfRule type="cellIs" dxfId="1" priority="20" stopIfTrue="1" operator="lessThan">
      <formula>$E$8+$F$8+$G$8</formula>
    </cfRule>
  </conditionalFormatting>
  <conditionalFormatting sqref="E8:G8">
    <cfRule type="cellIs" dxfId="1" priority="39" stopIfTrue="1" operator="greaterThan">
      <formula>$D$8</formula>
    </cfRule>
  </conditionalFormatting>
  <conditionalFormatting sqref="H8">
    <cfRule type="cellIs" dxfId="1" priority="56" stopIfTrue="1" operator="greaterThan">
      <formula>$D$8</formula>
    </cfRule>
    <cfRule type="cellIs" dxfId="1" priority="57" stopIfTrue="1" operator="lessThan">
      <formula>$I$8+$J$8+$K$8</formula>
    </cfRule>
  </conditionalFormatting>
  <conditionalFormatting sqref="L8">
    <cfRule type="cellIs" dxfId="1" priority="126" stopIfTrue="1" operator="greaterThan">
      <formula>$D$8</formula>
    </cfRule>
    <cfRule type="cellIs" dxfId="1" priority="127" stopIfTrue="1" operator="lessThan">
      <formula>$M$8+$N$8+$O$8</formula>
    </cfRule>
  </conditionalFormatting>
  <conditionalFormatting sqref="D9">
    <cfRule type="cellIs" dxfId="1" priority="21" stopIfTrue="1" operator="lessThan">
      <formula>$E$9+$F$9+$G$9</formula>
    </cfRule>
  </conditionalFormatting>
  <conditionalFormatting sqref="E9:G9">
    <cfRule type="cellIs" dxfId="1" priority="38" stopIfTrue="1" operator="greaterThan">
      <formula>$D$9</formula>
    </cfRule>
  </conditionalFormatting>
  <conditionalFormatting sqref="H9">
    <cfRule type="cellIs" dxfId="1" priority="58" stopIfTrue="1" operator="greaterThan">
      <formula>$D$9</formula>
    </cfRule>
    <cfRule type="cellIs" dxfId="1" priority="59" stopIfTrue="1" operator="lessThan">
      <formula>$I$9+$J$9+$K$9</formula>
    </cfRule>
  </conditionalFormatting>
  <conditionalFormatting sqref="L9">
    <cfRule type="cellIs" dxfId="1" priority="128" stopIfTrue="1" operator="greaterThan">
      <formula>$D$9</formula>
    </cfRule>
    <cfRule type="cellIs" dxfId="1" priority="129" stopIfTrue="1" operator="lessThan">
      <formula>$M$9+$N$9+$O$9</formula>
    </cfRule>
  </conditionalFormatting>
  <conditionalFormatting sqref="D10">
    <cfRule type="cellIs" dxfId="1" priority="22" stopIfTrue="1" operator="lessThan">
      <formula>$E$10+$F$10+$G$10</formula>
    </cfRule>
  </conditionalFormatting>
  <conditionalFormatting sqref="E10:G10">
    <cfRule type="cellIs" dxfId="1" priority="40" stopIfTrue="1" operator="greaterThan">
      <formula>$D$10</formula>
    </cfRule>
  </conditionalFormatting>
  <conditionalFormatting sqref="H10">
    <cfRule type="cellIs" dxfId="1" priority="60" stopIfTrue="1" operator="greaterThan">
      <formula>$D$10</formula>
    </cfRule>
    <cfRule type="cellIs" dxfId="1" priority="61" stopIfTrue="1" operator="lessThan">
      <formula>$I$10+$J$10+$K$10</formula>
    </cfRule>
  </conditionalFormatting>
  <conditionalFormatting sqref="L10">
    <cfRule type="cellIs" dxfId="1" priority="130" stopIfTrue="1" operator="greaterThan">
      <formula>$D$10</formula>
    </cfRule>
    <cfRule type="cellIs" dxfId="1" priority="131" stopIfTrue="1" operator="lessThan">
      <formula>$M$10+$N$10+$O$10</formula>
    </cfRule>
  </conditionalFormatting>
  <conditionalFormatting sqref="D11">
    <cfRule type="cellIs" dxfId="1" priority="23" stopIfTrue="1" operator="lessThan">
      <formula>$E$11+$F$11+$G$11</formula>
    </cfRule>
  </conditionalFormatting>
  <conditionalFormatting sqref="E11:G11">
    <cfRule type="cellIs" dxfId="1" priority="41" stopIfTrue="1" operator="greaterThan">
      <formula>$D$11</formula>
    </cfRule>
  </conditionalFormatting>
  <conditionalFormatting sqref="H11">
    <cfRule type="cellIs" dxfId="1" priority="62" stopIfTrue="1" operator="greaterThan">
      <formula>$D$11</formula>
    </cfRule>
    <cfRule type="cellIs" dxfId="1" priority="63" stopIfTrue="1" operator="lessThan">
      <formula>$I$11+$J$11+$K$11</formula>
    </cfRule>
  </conditionalFormatting>
  <conditionalFormatting sqref="L11">
    <cfRule type="cellIs" dxfId="1" priority="132" stopIfTrue="1" operator="greaterThan">
      <formula>$D$11</formula>
    </cfRule>
    <cfRule type="cellIs" dxfId="1" priority="133" stopIfTrue="1" operator="lessThan">
      <formula>$M$11+$N$11+$O$11</formula>
    </cfRule>
  </conditionalFormatting>
  <conditionalFormatting sqref="D12">
    <cfRule type="cellIs" dxfId="1" priority="24" stopIfTrue="1" operator="lessThan">
      <formula>$E$12+$F$12+$G$12</formula>
    </cfRule>
  </conditionalFormatting>
  <conditionalFormatting sqref="E12:G12">
    <cfRule type="cellIs" dxfId="1" priority="42" stopIfTrue="1" operator="greaterThan">
      <formula>$D$12</formula>
    </cfRule>
  </conditionalFormatting>
  <conditionalFormatting sqref="H12">
    <cfRule type="cellIs" dxfId="1" priority="64" stopIfTrue="1" operator="greaterThan">
      <formula>$D$12</formula>
    </cfRule>
    <cfRule type="cellIs" dxfId="1" priority="65" stopIfTrue="1" operator="lessThan">
      <formula>$I$12+$J$12+$K$12</formula>
    </cfRule>
  </conditionalFormatting>
  <conditionalFormatting sqref="L12">
    <cfRule type="cellIs" dxfId="1" priority="134" stopIfTrue="1" operator="greaterThan">
      <formula>$D$12</formula>
    </cfRule>
    <cfRule type="cellIs" dxfId="1" priority="135" stopIfTrue="1" operator="lessThan">
      <formula>$M$12+$N$12+$O$12</formula>
    </cfRule>
  </conditionalFormatting>
  <conditionalFormatting sqref="D13">
    <cfRule type="cellIs" dxfId="1" priority="25" stopIfTrue="1" operator="lessThan">
      <formula>$E$13+$F$13+$G$13</formula>
    </cfRule>
  </conditionalFormatting>
  <conditionalFormatting sqref="E13:G13">
    <cfRule type="cellIs" dxfId="1" priority="43" stopIfTrue="1" operator="greaterThan">
      <formula>$D$13</formula>
    </cfRule>
  </conditionalFormatting>
  <conditionalFormatting sqref="H13">
    <cfRule type="cellIs" dxfId="1" priority="66" stopIfTrue="1" operator="greaterThan">
      <formula>$D$13</formula>
    </cfRule>
    <cfRule type="cellIs" dxfId="1" priority="67" stopIfTrue="1" operator="lessThan">
      <formula>$I$13+$J$13+$K$13</formula>
    </cfRule>
  </conditionalFormatting>
  <conditionalFormatting sqref="L13">
    <cfRule type="cellIs" dxfId="1" priority="136" stopIfTrue="1" operator="greaterThan">
      <formula>$D$13</formula>
    </cfRule>
    <cfRule type="cellIs" dxfId="1" priority="137" stopIfTrue="1" operator="lessThan">
      <formula>$M$13+$N$13+$O$13</formula>
    </cfRule>
  </conditionalFormatting>
  <conditionalFormatting sqref="D14">
    <cfRule type="cellIs" dxfId="1" priority="26" stopIfTrue="1" operator="lessThan">
      <formula>$E$14+$F$14+$G$14</formula>
    </cfRule>
  </conditionalFormatting>
  <conditionalFormatting sqref="E14:G14">
    <cfRule type="cellIs" dxfId="1" priority="44" stopIfTrue="1" operator="greaterThan">
      <formula>$D$14</formula>
    </cfRule>
  </conditionalFormatting>
  <conditionalFormatting sqref="H14">
    <cfRule type="cellIs" dxfId="1" priority="68" stopIfTrue="1" operator="greaterThan">
      <formula>$D$14</formula>
    </cfRule>
    <cfRule type="cellIs" dxfId="1" priority="69" stopIfTrue="1" operator="lessThan">
      <formula>$I$14+$J$14+$K$14</formula>
    </cfRule>
  </conditionalFormatting>
  <conditionalFormatting sqref="L14">
    <cfRule type="cellIs" dxfId="1" priority="138" stopIfTrue="1" operator="greaterThan">
      <formula>$D$14</formula>
    </cfRule>
    <cfRule type="cellIs" dxfId="1" priority="139" stopIfTrue="1" operator="lessThan">
      <formula>$M$14+$N$14+$O$14</formula>
    </cfRule>
  </conditionalFormatting>
  <conditionalFormatting sqref="D15">
    <cfRule type="cellIs" dxfId="1" priority="27" stopIfTrue="1" operator="lessThan">
      <formula>$E$15+$F$15+$G$15</formula>
    </cfRule>
  </conditionalFormatting>
  <conditionalFormatting sqref="E15:G15">
    <cfRule type="cellIs" dxfId="1" priority="45" stopIfTrue="1" operator="greaterThan">
      <formula>$D$15</formula>
    </cfRule>
  </conditionalFormatting>
  <conditionalFormatting sqref="H15">
    <cfRule type="cellIs" dxfId="1" priority="70" stopIfTrue="1" operator="greaterThan">
      <formula>$D$15</formula>
    </cfRule>
    <cfRule type="cellIs" dxfId="1" priority="71" stopIfTrue="1" operator="lessThan">
      <formula>$I$15+$J$15+$K$15</formula>
    </cfRule>
  </conditionalFormatting>
  <conditionalFormatting sqref="L15">
    <cfRule type="cellIs" dxfId="1" priority="140" stopIfTrue="1" operator="greaterThan">
      <formula>$D$15</formula>
    </cfRule>
    <cfRule type="cellIs" dxfId="1" priority="141" stopIfTrue="1" operator="lessThan">
      <formula>$M$15+$N$15+$O$15</formula>
    </cfRule>
  </conditionalFormatting>
  <conditionalFormatting sqref="D16">
    <cfRule type="cellIs" dxfId="1" priority="28" stopIfTrue="1" operator="lessThan">
      <formula>$E$16+$F$16+$G$16</formula>
    </cfRule>
  </conditionalFormatting>
  <conditionalFormatting sqref="E16:G16">
    <cfRule type="cellIs" dxfId="1" priority="46" stopIfTrue="1" operator="greaterThan">
      <formula>$D$16</formula>
    </cfRule>
  </conditionalFormatting>
  <conditionalFormatting sqref="H16">
    <cfRule type="cellIs" dxfId="1" priority="72" stopIfTrue="1" operator="greaterThan">
      <formula>$D$16</formula>
    </cfRule>
    <cfRule type="cellIs" dxfId="1" priority="73" stopIfTrue="1" operator="lessThan">
      <formula>$I$16+$J$16+$K$16</formula>
    </cfRule>
  </conditionalFormatting>
  <conditionalFormatting sqref="L16">
    <cfRule type="cellIs" dxfId="1" priority="142" stopIfTrue="1" operator="greaterThan">
      <formula>$D$16</formula>
    </cfRule>
    <cfRule type="cellIs" dxfId="1" priority="143" stopIfTrue="1" operator="lessThan">
      <formula>$M$16+$N$16+$O$16</formula>
    </cfRule>
  </conditionalFormatting>
  <conditionalFormatting sqref="D17">
    <cfRule type="cellIs" dxfId="1" priority="29" stopIfTrue="1" operator="lessThan">
      <formula>$E$17+$F$17+$G$17</formula>
    </cfRule>
  </conditionalFormatting>
  <conditionalFormatting sqref="E17:G17">
    <cfRule type="cellIs" dxfId="1" priority="47" stopIfTrue="1" operator="greaterThan">
      <formula>$D$17</formula>
    </cfRule>
  </conditionalFormatting>
  <conditionalFormatting sqref="H17">
    <cfRule type="cellIs" dxfId="1" priority="74" stopIfTrue="1" operator="greaterThan">
      <formula>$D$17</formula>
    </cfRule>
    <cfRule type="cellIs" dxfId="1" priority="75" stopIfTrue="1" operator="lessThan">
      <formula>$I$17+$J$17+$K$17</formula>
    </cfRule>
  </conditionalFormatting>
  <conditionalFormatting sqref="L17">
    <cfRule type="cellIs" dxfId="1" priority="144" stopIfTrue="1" operator="greaterThan">
      <formula>$D$17</formula>
    </cfRule>
    <cfRule type="cellIs" dxfId="1" priority="145" stopIfTrue="1" operator="lessThan">
      <formula>$M$17+$N$17+$O$17</formula>
    </cfRule>
  </conditionalFormatting>
  <conditionalFormatting sqref="D18">
    <cfRule type="cellIs" dxfId="1" priority="30" stopIfTrue="1" operator="lessThan">
      <formula>$E$18+$F$18+$G$18</formula>
    </cfRule>
  </conditionalFormatting>
  <conditionalFormatting sqref="E18:G18">
    <cfRule type="cellIs" dxfId="1" priority="48" stopIfTrue="1" operator="greaterThan">
      <formula>$D$18</formula>
    </cfRule>
  </conditionalFormatting>
  <conditionalFormatting sqref="H18">
    <cfRule type="cellIs" dxfId="1" priority="76" stopIfTrue="1" operator="greaterThan">
      <formula>$D$18</formula>
    </cfRule>
    <cfRule type="cellIs" dxfId="1" priority="77" stopIfTrue="1" operator="lessThan">
      <formula>$I$18+$J$18+$K$18</formula>
    </cfRule>
  </conditionalFormatting>
  <conditionalFormatting sqref="L18">
    <cfRule type="cellIs" dxfId="1" priority="146" stopIfTrue="1" operator="greaterThan">
      <formula>$D$18</formula>
    </cfRule>
    <cfRule type="cellIs" dxfId="1" priority="147" stopIfTrue="1" operator="lessThan">
      <formula>$M$18+$N$18+$O$18</formula>
    </cfRule>
  </conditionalFormatting>
  <conditionalFormatting sqref="D19">
    <cfRule type="cellIs" dxfId="1" priority="31" stopIfTrue="1" operator="lessThan">
      <formula>$E$19+$F$19+$G$19</formula>
    </cfRule>
  </conditionalFormatting>
  <conditionalFormatting sqref="E19:G19">
    <cfRule type="cellIs" dxfId="1" priority="49" stopIfTrue="1" operator="greaterThan">
      <formula>$D$19</formula>
    </cfRule>
  </conditionalFormatting>
  <conditionalFormatting sqref="H19">
    <cfRule type="cellIs" dxfId="1" priority="186" stopIfTrue="1" operator="greaterThan">
      <formula>$D$19</formula>
    </cfRule>
    <cfRule type="cellIs" dxfId="1" priority="187" stopIfTrue="1" operator="lessThan">
      <formula>$I$19+$J$19+$K$19</formula>
    </cfRule>
  </conditionalFormatting>
  <conditionalFormatting sqref="L19">
    <cfRule type="cellIs" dxfId="1" priority="188" stopIfTrue="1" operator="greaterThan">
      <formula>$D$19</formula>
    </cfRule>
    <cfRule type="cellIs" dxfId="1" priority="189" stopIfTrue="1" operator="lessThan">
      <formula>$M$19+$N$19+$O$19</formula>
    </cfRule>
  </conditionalFormatting>
  <conditionalFormatting sqref="D20">
    <cfRule type="cellIs" dxfId="1" priority="32" stopIfTrue="1" operator="lessThan">
      <formula>$E$20+$F$20+$G$20</formula>
    </cfRule>
  </conditionalFormatting>
  <conditionalFormatting sqref="E20:G20">
    <cfRule type="cellIs" dxfId="1" priority="50" stopIfTrue="1" operator="greaterThan">
      <formula>$D$20</formula>
    </cfRule>
  </conditionalFormatting>
  <conditionalFormatting sqref="H20">
    <cfRule type="cellIs" dxfId="1" priority="78" stopIfTrue="1" operator="greaterThan">
      <formula>$D$20</formula>
    </cfRule>
    <cfRule type="cellIs" dxfId="1" priority="79" stopIfTrue="1" operator="lessThan">
      <formula>$I$20+$J$20+$K$20</formula>
    </cfRule>
  </conditionalFormatting>
  <conditionalFormatting sqref="L20">
    <cfRule type="cellIs" dxfId="1" priority="148" stopIfTrue="1" operator="greaterThan">
      <formula>$D$20</formula>
    </cfRule>
    <cfRule type="cellIs" dxfId="1" priority="149" stopIfTrue="1" operator="lessThan">
      <formula>$M$20+$N$20+$O$20</formula>
    </cfRule>
  </conditionalFormatting>
  <conditionalFormatting sqref="D21">
    <cfRule type="cellIs" dxfId="1" priority="33" stopIfTrue="1" operator="lessThan">
      <formula>$E$21+$F$21+$G$21</formula>
    </cfRule>
  </conditionalFormatting>
  <conditionalFormatting sqref="E21:G21">
    <cfRule type="cellIs" dxfId="1" priority="51" stopIfTrue="1" operator="greaterThan">
      <formula>$D$21</formula>
    </cfRule>
  </conditionalFormatting>
  <conditionalFormatting sqref="H21">
    <cfRule type="cellIs" dxfId="1" priority="80" stopIfTrue="1" operator="greaterThan">
      <formula>$D$21</formula>
    </cfRule>
    <cfRule type="cellIs" dxfId="1" priority="81" stopIfTrue="1" operator="lessThan">
      <formula>$I$21+$J$21+$K$21</formula>
    </cfRule>
  </conditionalFormatting>
  <conditionalFormatting sqref="L21">
    <cfRule type="cellIs" dxfId="1" priority="150" stopIfTrue="1" operator="greaterThan">
      <formula>$D$21</formula>
    </cfRule>
    <cfRule type="cellIs" dxfId="1" priority="151" stopIfTrue="1" operator="lessThan">
      <formula>$M$21+$N$21+$O$21</formula>
    </cfRule>
  </conditionalFormatting>
  <conditionalFormatting sqref="D22">
    <cfRule type="cellIs" dxfId="1" priority="34" stopIfTrue="1" operator="lessThan">
      <formula>$E$22+$F$22+$G$22</formula>
    </cfRule>
  </conditionalFormatting>
  <conditionalFormatting sqref="E22:G22">
    <cfRule type="cellIs" dxfId="1" priority="52" stopIfTrue="1" operator="greaterThan">
      <formula>$D$22</formula>
    </cfRule>
  </conditionalFormatting>
  <conditionalFormatting sqref="H22">
    <cfRule type="cellIs" dxfId="1" priority="82" stopIfTrue="1" operator="greaterThan">
      <formula>$D$22</formula>
    </cfRule>
    <cfRule type="cellIs" dxfId="1" priority="83" stopIfTrue="1" operator="lessThan">
      <formula>$I$22+$J$22+$K$22</formula>
    </cfRule>
  </conditionalFormatting>
  <conditionalFormatting sqref="L22">
    <cfRule type="cellIs" dxfId="1" priority="152" stopIfTrue="1" operator="greaterThan">
      <formula>$D$22</formula>
    </cfRule>
    <cfRule type="cellIs" dxfId="1" priority="153" stopIfTrue="1" operator="lessThan">
      <formula>$M$22+$N$22+$O$22</formula>
    </cfRule>
  </conditionalFormatting>
  <conditionalFormatting sqref="D23">
    <cfRule type="cellIs" dxfId="1" priority="35" stopIfTrue="1" operator="lessThan">
      <formula>$E$23+$F$23+$G$23</formula>
    </cfRule>
  </conditionalFormatting>
  <conditionalFormatting sqref="E23:G23">
    <cfRule type="cellIs" dxfId="1" priority="53" stopIfTrue="1" operator="greaterThan">
      <formula>$D$23</formula>
    </cfRule>
  </conditionalFormatting>
  <conditionalFormatting sqref="H23">
    <cfRule type="cellIs" dxfId="1" priority="84" stopIfTrue="1" operator="greaterThan">
      <formula>$D$23</formula>
    </cfRule>
    <cfRule type="cellIs" dxfId="1" priority="85" stopIfTrue="1" operator="lessThan">
      <formula>$I$23+$J$23+$K$23</formula>
    </cfRule>
  </conditionalFormatting>
  <conditionalFormatting sqref="L23">
    <cfRule type="cellIs" dxfId="1" priority="154" stopIfTrue="1" operator="greaterThan">
      <formula>$D$23</formula>
    </cfRule>
    <cfRule type="cellIs" dxfId="1" priority="155" stopIfTrue="1" operator="lessThan">
      <formula>$M$23+$N$23+$O$23</formula>
    </cfRule>
  </conditionalFormatting>
  <conditionalFormatting sqref="D24">
    <cfRule type="cellIs" dxfId="1" priority="36" stopIfTrue="1" operator="lessThan">
      <formula>$E$24+$F$24+$G$24</formula>
    </cfRule>
  </conditionalFormatting>
  <conditionalFormatting sqref="E24:G24">
    <cfRule type="cellIs" dxfId="1" priority="54" stopIfTrue="1" operator="greaterThan">
      <formula>$D$24</formula>
    </cfRule>
  </conditionalFormatting>
  <conditionalFormatting sqref="H24">
    <cfRule type="cellIs" dxfId="1" priority="86" stopIfTrue="1" operator="greaterThan">
      <formula>$D$24</formula>
    </cfRule>
    <cfRule type="cellIs" dxfId="1" priority="87" stopIfTrue="1" operator="lessThan">
      <formula>$I$24+$J$24+$K$24</formula>
    </cfRule>
  </conditionalFormatting>
  <conditionalFormatting sqref="L24">
    <cfRule type="cellIs" dxfId="1" priority="156" stopIfTrue="1" operator="greaterThan">
      <formula>$D$24</formula>
    </cfRule>
    <cfRule type="cellIs" dxfId="1" priority="157" stopIfTrue="1" operator="lessThan">
      <formula>$M$24+$N$24+$O$24</formula>
    </cfRule>
  </conditionalFormatting>
  <conditionalFormatting sqref="D25">
    <cfRule type="cellIs" dxfId="1" priority="37" stopIfTrue="1" operator="lessThan">
      <formula>$E$25+$F$25+$G$25</formula>
    </cfRule>
  </conditionalFormatting>
  <conditionalFormatting sqref="E25:G25">
    <cfRule type="cellIs" dxfId="1" priority="55" stopIfTrue="1" operator="greaterThan">
      <formula>$D$25</formula>
    </cfRule>
  </conditionalFormatting>
  <conditionalFormatting sqref="H25">
    <cfRule type="cellIs" dxfId="1" priority="88" stopIfTrue="1" operator="greaterThan">
      <formula>$D$25</formula>
    </cfRule>
    <cfRule type="cellIs" dxfId="1" priority="89" stopIfTrue="1" operator="lessThan">
      <formula>$I$25+$J$25+$K$25</formula>
    </cfRule>
  </conditionalFormatting>
  <conditionalFormatting sqref="L25">
    <cfRule type="cellIs" dxfId="1" priority="158" stopIfTrue="1" operator="greaterThan">
      <formula>$D$25</formula>
    </cfRule>
    <cfRule type="cellIs" dxfId="1" priority="159" stopIfTrue="1" operator="lessThan">
      <formula>$M$25+$N$25+$O$25</formula>
    </cfRule>
  </conditionalFormatting>
  <conditionalFormatting sqref="D26">
    <cfRule type="cellIs" dxfId="1" priority="234" stopIfTrue="1" operator="lessThan">
      <formula>$E$26+$F$26+$G$26</formula>
    </cfRule>
    <cfRule type="cellIs" dxfId="1" priority="235" stopIfTrue="1" operator="greaterThan">
      <formula>$D$25</formula>
    </cfRule>
  </conditionalFormatting>
  <conditionalFormatting sqref="E26">
    <cfRule type="cellIs" dxfId="1" priority="236" stopIfTrue="1" operator="greaterThan">
      <formula>$D$26</formula>
    </cfRule>
    <cfRule type="cellIs" dxfId="1" priority="237" stopIfTrue="1" operator="greaterThan">
      <formula>$E$25</formula>
    </cfRule>
  </conditionalFormatting>
  <conditionalFormatting sqref="F26">
    <cfRule type="cellIs" dxfId="1" priority="238" stopIfTrue="1" operator="greaterThan">
      <formula>$D$26</formula>
    </cfRule>
    <cfRule type="cellIs" dxfId="1" priority="239" stopIfTrue="1" operator="greaterThan">
      <formula>$F$25</formula>
    </cfRule>
  </conditionalFormatting>
  <conditionalFormatting sqref="G26">
    <cfRule type="cellIs" dxfId="1" priority="240" stopIfTrue="1" operator="greaterThan">
      <formula>$D$26</formula>
    </cfRule>
    <cfRule type="cellIs" dxfId="1" priority="241" stopIfTrue="1" operator="greaterThan">
      <formula>$G$25</formula>
    </cfRule>
  </conditionalFormatting>
  <conditionalFormatting sqref="H26">
    <cfRule type="cellIs" dxfId="1" priority="242" stopIfTrue="1" operator="greaterThan">
      <formula>$D$26</formula>
    </cfRule>
    <cfRule type="cellIs" dxfId="1" priority="243" stopIfTrue="1" operator="lessThan">
      <formula>$I$26+$J$26+$K$26</formula>
    </cfRule>
    <cfRule type="cellIs" dxfId="1" priority="244" stopIfTrue="1" operator="greaterThan">
      <formula>$H$25</formula>
    </cfRule>
  </conditionalFormatting>
  <conditionalFormatting sqref="I26">
    <cfRule type="cellIs" dxfId="1" priority="245" stopIfTrue="1" operator="greaterThan">
      <formula>$E$26</formula>
    </cfRule>
    <cfRule type="cellIs" dxfId="1" priority="246" stopIfTrue="1" operator="greaterThan">
      <formula>$I$25</formula>
    </cfRule>
  </conditionalFormatting>
  <conditionalFormatting sqref="J26">
    <cfRule type="cellIs" dxfId="1" priority="247" stopIfTrue="1" operator="greaterThan">
      <formula>$F$26</formula>
    </cfRule>
    <cfRule type="cellIs" dxfId="1" priority="248" stopIfTrue="1" operator="greaterThan">
      <formula>$J$25</formula>
    </cfRule>
  </conditionalFormatting>
  <conditionalFormatting sqref="K26">
    <cfRule type="cellIs" dxfId="1" priority="249" stopIfTrue="1" operator="greaterThan">
      <formula>$G$26</formula>
    </cfRule>
    <cfRule type="cellIs" dxfId="1" priority="250" stopIfTrue="1" operator="greaterThan">
      <formula>$K$25</formula>
    </cfRule>
  </conditionalFormatting>
  <conditionalFormatting sqref="L26">
    <cfRule type="cellIs" dxfId="1" priority="251" stopIfTrue="1" operator="greaterThan">
      <formula>$D$26</formula>
    </cfRule>
    <cfRule type="cellIs" dxfId="1" priority="252" stopIfTrue="1" operator="lessThan">
      <formula>$M$26+$N$26+$O$26</formula>
    </cfRule>
    <cfRule type="cellIs" dxfId="1" priority="253" stopIfTrue="1" operator="greaterThan">
      <formula>$L$25</formula>
    </cfRule>
  </conditionalFormatting>
  <conditionalFormatting sqref="M26">
    <cfRule type="cellIs" dxfId="1" priority="254" stopIfTrue="1" operator="greaterThan">
      <formula>$E$26</formula>
    </cfRule>
    <cfRule type="cellIs" dxfId="1" priority="255" stopIfTrue="1" operator="greaterThan">
      <formula>$M$25</formula>
    </cfRule>
  </conditionalFormatting>
  <conditionalFormatting sqref="N26">
    <cfRule type="cellIs" dxfId="1" priority="256" stopIfTrue="1" operator="greaterThan">
      <formula>$F$26</formula>
    </cfRule>
    <cfRule type="cellIs" dxfId="1" priority="257" stopIfTrue="1" operator="greaterThan">
      <formula>$N$25</formula>
    </cfRule>
  </conditionalFormatting>
  <conditionalFormatting sqref="O26">
    <cfRule type="cellIs" dxfId="1" priority="258" stopIfTrue="1" operator="greaterThan">
      <formula>$G$26</formula>
    </cfRule>
    <cfRule type="cellIs" dxfId="1" priority="259" stopIfTrue="1" operator="greaterThan">
      <formula>$O$25</formula>
    </cfRule>
  </conditionalFormatting>
  <conditionalFormatting sqref="D27">
    <cfRule type="cellIs" dxfId="1" priority="172" stopIfTrue="1" operator="lessThan">
      <formula>$E$27+$F$27+$G$27</formula>
    </cfRule>
  </conditionalFormatting>
  <conditionalFormatting sqref="E27:G27">
    <cfRule type="cellIs" dxfId="1" priority="173" stopIfTrue="1" operator="greaterThan">
      <formula>$D$27</formula>
    </cfRule>
  </conditionalFormatting>
  <conditionalFormatting sqref="H27">
    <cfRule type="cellIs" dxfId="1" priority="174" stopIfTrue="1" operator="greaterThan">
      <formula>$D$27</formula>
    </cfRule>
    <cfRule type="cellIs" dxfId="1" priority="175" stopIfTrue="1" operator="lessThan">
      <formula>$I$27+$J$27+$K$27</formula>
    </cfRule>
  </conditionalFormatting>
  <conditionalFormatting sqref="L27">
    <cfRule type="cellIs" dxfId="1" priority="176" stopIfTrue="1" operator="greaterThan">
      <formula>$D$27</formula>
    </cfRule>
    <cfRule type="cellIs" dxfId="1" priority="177" stopIfTrue="1" operator="lessThan">
      <formula>$M$27+$N$27+$O$27</formula>
    </cfRule>
  </conditionalFormatting>
  <conditionalFormatting sqref="D28">
    <cfRule type="cellIs" dxfId="1" priority="190" stopIfTrue="1" operator="lessThan">
      <formula>$E$28+$F$28+$G$28</formula>
    </cfRule>
  </conditionalFormatting>
  <conditionalFormatting sqref="E28:G28">
    <cfRule type="cellIs" dxfId="1" priority="191" stopIfTrue="1" operator="greaterThan">
      <formula>$D$28</formula>
    </cfRule>
  </conditionalFormatting>
  <conditionalFormatting sqref="H28">
    <cfRule type="cellIs" dxfId="1" priority="192" stopIfTrue="1" operator="greaterThan">
      <formula>$D$28</formula>
    </cfRule>
    <cfRule type="cellIs" dxfId="1" priority="193" stopIfTrue="1" operator="lessThan">
      <formula>$I$28+$J$28+$K$28</formula>
    </cfRule>
  </conditionalFormatting>
  <conditionalFormatting sqref="L28">
    <cfRule type="cellIs" dxfId="1" priority="197" stopIfTrue="1" operator="greaterThan">
      <formula>$D$28</formula>
    </cfRule>
    <cfRule type="cellIs" dxfId="1" priority="198" stopIfTrue="1" operator="lessThan">
      <formula>$M$28+$N$28+$O$28</formula>
    </cfRule>
  </conditionalFormatting>
  <conditionalFormatting sqref="D29">
    <cfRule type="cellIs" dxfId="1" priority="199" stopIfTrue="1" operator="lessThan">
      <formula>$E$29+$F$29+$G$29</formula>
    </cfRule>
    <cfRule type="cellIs" dxfId="1" priority="200" stopIfTrue="1" operator="greaterThan">
      <formula>$D$28</formula>
    </cfRule>
  </conditionalFormatting>
  <conditionalFormatting sqref="E29">
    <cfRule type="cellIs" dxfId="1" priority="201" stopIfTrue="1" operator="greaterThan">
      <formula>$D$29</formula>
    </cfRule>
    <cfRule type="cellIs" dxfId="1" priority="202" stopIfTrue="1" operator="greaterThan">
      <formula>$E$28</formula>
    </cfRule>
  </conditionalFormatting>
  <conditionalFormatting sqref="F29">
    <cfRule type="cellIs" dxfId="1" priority="203" stopIfTrue="1" operator="greaterThan">
      <formula>$D$29</formula>
    </cfRule>
    <cfRule type="cellIs" dxfId="1" priority="204" stopIfTrue="1" operator="greaterThan">
      <formula>$F$28</formula>
    </cfRule>
  </conditionalFormatting>
  <conditionalFormatting sqref="G29">
    <cfRule type="cellIs" dxfId="1" priority="205" stopIfTrue="1" operator="greaterThan">
      <formula>$D$29</formula>
    </cfRule>
    <cfRule type="cellIs" dxfId="1" priority="206" stopIfTrue="1" operator="greaterThan">
      <formula>$G$28</formula>
    </cfRule>
  </conditionalFormatting>
  <conditionalFormatting sqref="H29">
    <cfRule type="cellIs" dxfId="1" priority="207" stopIfTrue="1" operator="greaterThan">
      <formula>$D$29</formula>
    </cfRule>
    <cfRule type="cellIs" dxfId="1" priority="208" stopIfTrue="1" operator="lessThan">
      <formula>$I$29+$J$29+$K$29</formula>
    </cfRule>
    <cfRule type="cellIs" dxfId="1" priority="209" stopIfTrue="1" operator="greaterThan">
      <formula>$H$28</formula>
    </cfRule>
  </conditionalFormatting>
  <conditionalFormatting sqref="I29">
    <cfRule type="cellIs" dxfId="1" priority="210" stopIfTrue="1" operator="greaterThan">
      <formula>$E$29</formula>
    </cfRule>
    <cfRule type="cellIs" dxfId="1" priority="211" stopIfTrue="1" operator="greaterThan">
      <formula>$I$28</formula>
    </cfRule>
  </conditionalFormatting>
  <conditionalFormatting sqref="J29">
    <cfRule type="cellIs" dxfId="1" priority="212" stopIfTrue="1" operator="greaterThan">
      <formula>$F$29</formula>
    </cfRule>
    <cfRule type="cellIs" dxfId="1" priority="213" stopIfTrue="1" operator="greaterThan">
      <formula>$J$28</formula>
    </cfRule>
  </conditionalFormatting>
  <conditionalFormatting sqref="K29">
    <cfRule type="cellIs" dxfId="1" priority="214" stopIfTrue="1" operator="greaterThan">
      <formula>$G$29</formula>
    </cfRule>
    <cfRule type="cellIs" dxfId="1" priority="215" stopIfTrue="1" operator="greaterThan">
      <formula>$K$28</formula>
    </cfRule>
  </conditionalFormatting>
  <conditionalFormatting sqref="L29">
    <cfRule type="cellIs" dxfId="1" priority="216" stopIfTrue="1" operator="greaterThan">
      <formula>$D$29</formula>
    </cfRule>
    <cfRule type="cellIs" dxfId="1" priority="217" stopIfTrue="1" operator="lessThan">
      <formula>$M$29+$N$29+$O$29</formula>
    </cfRule>
    <cfRule type="cellIs" dxfId="1" priority="218" stopIfTrue="1" operator="greaterThan">
      <formula>$L$28</formula>
    </cfRule>
  </conditionalFormatting>
  <conditionalFormatting sqref="M29">
    <cfRule type="cellIs" dxfId="1" priority="219" stopIfTrue="1" operator="greaterThan">
      <formula>$E$29</formula>
    </cfRule>
    <cfRule type="cellIs" dxfId="1" priority="220" stopIfTrue="1" operator="greaterThan">
      <formula>$M$28</formula>
    </cfRule>
  </conditionalFormatting>
  <conditionalFormatting sqref="N29">
    <cfRule type="cellIs" dxfId="1" priority="221" stopIfTrue="1" operator="greaterThan">
      <formula>$F$29</formula>
    </cfRule>
    <cfRule type="cellIs" dxfId="1" priority="222" stopIfTrue="1" operator="greaterThan">
      <formula>$N$28</formula>
    </cfRule>
  </conditionalFormatting>
  <conditionalFormatting sqref="O29">
    <cfRule type="cellIs" dxfId="1" priority="223" stopIfTrue="1" operator="greaterThan">
      <formula>$G$29</formula>
    </cfRule>
    <cfRule type="cellIs" dxfId="1" priority="224" stopIfTrue="1" operator="greaterThan">
      <formula>$O$28</formula>
    </cfRule>
  </conditionalFormatting>
  <conditionalFormatting sqref="D30">
    <cfRule type="cellIs" dxfId="1" priority="225" stopIfTrue="1" operator="lessThan">
      <formula>$E$30+$F$30+$G$30</formula>
    </cfRule>
  </conditionalFormatting>
  <conditionalFormatting sqref="E30:G30">
    <cfRule type="cellIs" dxfId="1" priority="226" stopIfTrue="1" operator="greaterThan">
      <formula>$D$30</formula>
    </cfRule>
  </conditionalFormatting>
  <conditionalFormatting sqref="H30">
    <cfRule type="cellIs" dxfId="1" priority="227" stopIfTrue="1" operator="greaterThan">
      <formula>$D$30</formula>
    </cfRule>
    <cfRule type="cellIs" dxfId="1" priority="228" stopIfTrue="1" operator="lessThan">
      <formula>$I$30+$J$30+$K$30</formula>
    </cfRule>
  </conditionalFormatting>
  <conditionalFormatting sqref="L30">
    <cfRule type="cellIs" dxfId="1" priority="232" stopIfTrue="1" operator="greaterThan">
      <formula>$D$30</formula>
    </cfRule>
    <cfRule type="cellIs" dxfId="1" priority="233" stopIfTrue="1" operator="lessThan">
      <formula>$M$30+$N$30+$O$30</formula>
    </cfRule>
  </conditionalFormatting>
  <conditionalFormatting sqref="I6;M6">
    <cfRule type="cellIs" dxfId="1" priority="180" stopIfTrue="1" operator="greaterThan">
      <formula>$E$6</formula>
    </cfRule>
  </conditionalFormatting>
  <conditionalFormatting sqref="J6;N6">
    <cfRule type="cellIs" dxfId="1" priority="182" stopIfTrue="1" operator="greaterThan">
      <formula>$F$6</formula>
    </cfRule>
  </conditionalFormatting>
  <conditionalFormatting sqref="K6;O6">
    <cfRule type="cellIs" dxfId="1" priority="184" stopIfTrue="1" operator="greaterThan">
      <formula>$G$6</formula>
    </cfRule>
  </conditionalFormatting>
  <conditionalFormatting sqref="I7;M7">
    <cfRule type="cellIs" dxfId="1" priority="181" stopIfTrue="1" operator="greaterThan">
      <formula>$E$7</formula>
    </cfRule>
  </conditionalFormatting>
  <conditionalFormatting sqref="J7;N7">
    <cfRule type="cellIs" dxfId="1" priority="183" stopIfTrue="1" operator="greaterThan">
      <formula>$F$7</formula>
    </cfRule>
  </conditionalFormatting>
  <conditionalFormatting sqref="K7;O7">
    <cfRule type="cellIs" dxfId="1" priority="185" stopIfTrue="1" operator="greaterThan">
      <formula>$G$7</formula>
    </cfRule>
  </conditionalFormatting>
  <conditionalFormatting sqref="I8;M8">
    <cfRule type="cellIs" dxfId="1" priority="90" stopIfTrue="1" operator="greaterThan">
      <formula>$E$8</formula>
    </cfRule>
  </conditionalFormatting>
  <conditionalFormatting sqref="J8;N8">
    <cfRule type="cellIs" dxfId="1" priority="1" stopIfTrue="1" operator="greaterThan">
      <formula>$F$8</formula>
    </cfRule>
  </conditionalFormatting>
  <conditionalFormatting sqref="K8;O8">
    <cfRule type="cellIs" dxfId="1" priority="108" stopIfTrue="1" operator="greaterThan">
      <formula>$G$8</formula>
    </cfRule>
  </conditionalFormatting>
  <conditionalFormatting sqref="I9;M9">
    <cfRule type="cellIs" dxfId="1" priority="91" stopIfTrue="1" operator="greaterThan">
      <formula>$E$9</formula>
    </cfRule>
  </conditionalFormatting>
  <conditionalFormatting sqref="J9;N9">
    <cfRule type="cellIs" dxfId="1" priority="2" stopIfTrue="1" operator="greaterThan">
      <formula>$F$9</formula>
    </cfRule>
  </conditionalFormatting>
  <conditionalFormatting sqref="K9;O9">
    <cfRule type="cellIs" dxfId="1" priority="109" stopIfTrue="1" operator="greaterThan">
      <formula>$G$9</formula>
    </cfRule>
  </conditionalFormatting>
  <conditionalFormatting sqref="I10;M10">
    <cfRule type="cellIs" dxfId="1" priority="92" stopIfTrue="1" operator="greaterThan">
      <formula>$E$10</formula>
    </cfRule>
  </conditionalFormatting>
  <conditionalFormatting sqref="J10;N10">
    <cfRule type="cellIs" dxfId="1" priority="3" stopIfTrue="1" operator="greaterThan">
      <formula>$F$10</formula>
    </cfRule>
  </conditionalFormatting>
  <conditionalFormatting sqref="K10;O10">
    <cfRule type="cellIs" dxfId="1" priority="110" stopIfTrue="1" operator="greaterThan">
      <formula>$G$10</formula>
    </cfRule>
  </conditionalFormatting>
  <conditionalFormatting sqref="I11;M11">
    <cfRule type="cellIs" dxfId="1" priority="93" stopIfTrue="1" operator="greaterThan">
      <formula>$E$11</formula>
    </cfRule>
  </conditionalFormatting>
  <conditionalFormatting sqref="J11;N11">
    <cfRule type="cellIs" dxfId="1" priority="4" stopIfTrue="1" operator="greaterThan">
      <formula>$F$11</formula>
    </cfRule>
  </conditionalFormatting>
  <conditionalFormatting sqref="K11;O11">
    <cfRule type="cellIs" dxfId="1" priority="111" stopIfTrue="1" operator="greaterThan">
      <formula>$G$11</formula>
    </cfRule>
  </conditionalFormatting>
  <conditionalFormatting sqref="I12;M12">
    <cfRule type="cellIs" dxfId="1" priority="94" stopIfTrue="1" operator="greaterThan">
      <formula>$E$12</formula>
    </cfRule>
  </conditionalFormatting>
  <conditionalFormatting sqref="J12;N12">
    <cfRule type="cellIs" dxfId="1" priority="5" stopIfTrue="1" operator="greaterThan">
      <formula>$F$12</formula>
    </cfRule>
  </conditionalFormatting>
  <conditionalFormatting sqref="K12;O12">
    <cfRule type="cellIs" dxfId="1" priority="112" stopIfTrue="1" operator="greaterThan">
      <formula>$G$12</formula>
    </cfRule>
  </conditionalFormatting>
  <conditionalFormatting sqref="I13;M13">
    <cfRule type="cellIs" dxfId="1" priority="95" stopIfTrue="1" operator="greaterThan">
      <formula>$E$13</formula>
    </cfRule>
  </conditionalFormatting>
  <conditionalFormatting sqref="J13;N13">
    <cfRule type="cellIs" dxfId="1" priority="6" stopIfTrue="1" operator="greaterThan">
      <formula>$F$13</formula>
    </cfRule>
  </conditionalFormatting>
  <conditionalFormatting sqref="K13;O13">
    <cfRule type="cellIs" dxfId="1" priority="113" stopIfTrue="1" operator="greaterThan">
      <formula>$G$13</formula>
    </cfRule>
  </conditionalFormatting>
  <conditionalFormatting sqref="I14;M14">
    <cfRule type="cellIs" dxfId="1" priority="96" stopIfTrue="1" operator="greaterThan">
      <formula>$E$14</formula>
    </cfRule>
  </conditionalFormatting>
  <conditionalFormatting sqref="J14;N14">
    <cfRule type="cellIs" dxfId="1" priority="7" stopIfTrue="1" operator="greaterThan">
      <formula>$F$14</formula>
    </cfRule>
  </conditionalFormatting>
  <conditionalFormatting sqref="K14;O14">
    <cfRule type="cellIs" dxfId="1" priority="114" stopIfTrue="1" operator="greaterThan">
      <formula>$G$14</formula>
    </cfRule>
  </conditionalFormatting>
  <conditionalFormatting sqref="I15;M15">
    <cfRule type="cellIs" dxfId="1" priority="97" stopIfTrue="1" operator="greaterThan">
      <formula>$E$15</formula>
    </cfRule>
  </conditionalFormatting>
  <conditionalFormatting sqref="J15;N15">
    <cfRule type="cellIs" dxfId="1" priority="8" stopIfTrue="1" operator="greaterThan">
      <formula>$F$15</formula>
    </cfRule>
  </conditionalFormatting>
  <conditionalFormatting sqref="K15;O15">
    <cfRule type="cellIs" dxfId="1" priority="115" stopIfTrue="1" operator="greaterThan">
      <formula>$G$15</formula>
    </cfRule>
  </conditionalFormatting>
  <conditionalFormatting sqref="I16;M16">
    <cfRule type="cellIs" dxfId="1" priority="98" stopIfTrue="1" operator="greaterThan">
      <formula>$E$16</formula>
    </cfRule>
  </conditionalFormatting>
  <conditionalFormatting sqref="J16;N16">
    <cfRule type="cellIs" dxfId="1" priority="9" stopIfTrue="1" operator="greaterThan">
      <formula>$F$16</formula>
    </cfRule>
  </conditionalFormatting>
  <conditionalFormatting sqref="K16;O16">
    <cfRule type="cellIs" dxfId="1" priority="116" stopIfTrue="1" operator="greaterThan">
      <formula>$G$16</formula>
    </cfRule>
  </conditionalFormatting>
  <conditionalFormatting sqref="I17;M17">
    <cfRule type="cellIs" dxfId="1" priority="99" stopIfTrue="1" operator="greaterThan">
      <formula>$E$17</formula>
    </cfRule>
  </conditionalFormatting>
  <conditionalFormatting sqref="J17;N17">
    <cfRule type="cellIs" dxfId="1" priority="10" stopIfTrue="1" operator="greaterThan">
      <formula>$F$17</formula>
    </cfRule>
  </conditionalFormatting>
  <conditionalFormatting sqref="K17;O17">
    <cfRule type="cellIs" dxfId="1" priority="117" stopIfTrue="1" operator="greaterThan">
      <formula>$G$17</formula>
    </cfRule>
  </conditionalFormatting>
  <conditionalFormatting sqref="I18;M18">
    <cfRule type="cellIs" dxfId="1" priority="100" stopIfTrue="1" operator="greaterThan">
      <formula>$E$18</formula>
    </cfRule>
  </conditionalFormatting>
  <conditionalFormatting sqref="J18;N18">
    <cfRule type="cellIs" dxfId="1" priority="11" stopIfTrue="1" operator="greaterThan">
      <formula>$F$18</formula>
    </cfRule>
  </conditionalFormatting>
  <conditionalFormatting sqref="K18;O18">
    <cfRule type="cellIs" dxfId="1" priority="118" stopIfTrue="1" operator="greaterThan">
      <formula>$G$18</formula>
    </cfRule>
  </conditionalFormatting>
  <conditionalFormatting sqref="I19;M19">
    <cfRule type="cellIs" dxfId="1" priority="101" stopIfTrue="1" operator="greaterThan">
      <formula>$E$19</formula>
    </cfRule>
  </conditionalFormatting>
  <conditionalFormatting sqref="J19;N19">
    <cfRule type="cellIs" dxfId="1" priority="12" stopIfTrue="1" operator="greaterThan">
      <formula>$F$19</formula>
    </cfRule>
  </conditionalFormatting>
  <conditionalFormatting sqref="K19;O19">
    <cfRule type="cellIs" dxfId="1" priority="119" stopIfTrue="1" operator="greaterThan">
      <formula>$G$19</formula>
    </cfRule>
  </conditionalFormatting>
  <conditionalFormatting sqref="I20;M20">
    <cfRule type="cellIs" dxfId="1" priority="102" stopIfTrue="1" operator="greaterThan">
      <formula>$E$20</formula>
    </cfRule>
  </conditionalFormatting>
  <conditionalFormatting sqref="J20;N20">
    <cfRule type="cellIs" dxfId="1" priority="13" stopIfTrue="1" operator="greaterThan">
      <formula>$F$20</formula>
    </cfRule>
  </conditionalFormatting>
  <conditionalFormatting sqref="K20;O20">
    <cfRule type="cellIs" dxfId="1" priority="120" stopIfTrue="1" operator="greaterThan">
      <formula>$G$20</formula>
    </cfRule>
  </conditionalFormatting>
  <conditionalFormatting sqref="I21;M21">
    <cfRule type="cellIs" dxfId="1" priority="103" stopIfTrue="1" operator="greaterThan">
      <formula>$E$21</formula>
    </cfRule>
  </conditionalFormatting>
  <conditionalFormatting sqref="J21;N21">
    <cfRule type="cellIs" dxfId="1" priority="14" stopIfTrue="1" operator="greaterThan">
      <formula>$F$21</formula>
    </cfRule>
  </conditionalFormatting>
  <conditionalFormatting sqref="K21;O21">
    <cfRule type="cellIs" dxfId="1" priority="121" stopIfTrue="1" operator="greaterThan">
      <formula>$G$21</formula>
    </cfRule>
  </conditionalFormatting>
  <conditionalFormatting sqref="I22;M22">
    <cfRule type="cellIs" dxfId="1" priority="104" stopIfTrue="1" operator="greaterThan">
      <formula>$E$22</formula>
    </cfRule>
  </conditionalFormatting>
  <conditionalFormatting sqref="J22;N22">
    <cfRule type="cellIs" dxfId="1" priority="15" stopIfTrue="1" operator="greaterThan">
      <formula>$F$22</formula>
    </cfRule>
  </conditionalFormatting>
  <conditionalFormatting sqref="K22;O22">
    <cfRule type="cellIs" dxfId="1" priority="122" stopIfTrue="1" operator="greaterThan">
      <formula>$G$22</formula>
    </cfRule>
  </conditionalFormatting>
  <conditionalFormatting sqref="I23;M23">
    <cfRule type="cellIs" dxfId="1" priority="105" stopIfTrue="1" operator="greaterThan">
      <formula>$E$23</formula>
    </cfRule>
  </conditionalFormatting>
  <conditionalFormatting sqref="J23;N23">
    <cfRule type="cellIs" dxfId="1" priority="16" stopIfTrue="1" operator="greaterThan">
      <formula>$F$23</formula>
    </cfRule>
  </conditionalFormatting>
  <conditionalFormatting sqref="K23;O23">
    <cfRule type="cellIs" dxfId="1" priority="123" stopIfTrue="1" operator="greaterThan">
      <formula>$G$23</formula>
    </cfRule>
  </conditionalFormatting>
  <conditionalFormatting sqref="I24;M24">
    <cfRule type="cellIs" dxfId="1" priority="106" stopIfTrue="1" operator="greaterThan">
      <formula>$E$24</formula>
    </cfRule>
  </conditionalFormatting>
  <conditionalFormatting sqref="J24;N24">
    <cfRule type="cellIs" dxfId="1" priority="17" stopIfTrue="1" operator="greaterThan">
      <formula>$F$24</formula>
    </cfRule>
  </conditionalFormatting>
  <conditionalFormatting sqref="K24;O24">
    <cfRule type="cellIs" dxfId="1" priority="124" stopIfTrue="1" operator="greaterThan">
      <formula>$G$24</formula>
    </cfRule>
  </conditionalFormatting>
  <conditionalFormatting sqref="M25;I25">
    <cfRule type="cellIs" dxfId="1" priority="107" stopIfTrue="1" operator="greaterThan">
      <formula>$E$25</formula>
    </cfRule>
  </conditionalFormatting>
  <conditionalFormatting sqref="N25;J25">
    <cfRule type="cellIs" dxfId="1" priority="18" stopIfTrue="1" operator="greaterThan">
      <formula>$F$25</formula>
    </cfRule>
  </conditionalFormatting>
  <conditionalFormatting sqref="O25;K25">
    <cfRule type="cellIs" dxfId="1" priority="125" stopIfTrue="1" operator="greaterThan">
      <formula>$G$25</formula>
    </cfRule>
  </conditionalFormatting>
  <conditionalFormatting sqref="M27;I27">
    <cfRule type="cellIs" dxfId="1" priority="178" stopIfTrue="1" operator="greaterThan">
      <formula>$E$27</formula>
    </cfRule>
  </conditionalFormatting>
  <conditionalFormatting sqref="N27;J27">
    <cfRule type="cellIs" dxfId="1" priority="19" stopIfTrue="1" operator="greaterThan">
      <formula>$F$27</formula>
    </cfRule>
  </conditionalFormatting>
  <conditionalFormatting sqref="O27;K27">
    <cfRule type="cellIs" dxfId="1" priority="179" stopIfTrue="1" operator="greaterThan">
      <formula>$G$27</formula>
    </cfRule>
  </conditionalFormatting>
  <conditionalFormatting sqref="I28;M28">
    <cfRule type="cellIs" dxfId="1" priority="194" stopIfTrue="1" operator="greaterThan">
      <formula>$E$28</formula>
    </cfRule>
  </conditionalFormatting>
  <conditionalFormatting sqref="J28;N28">
    <cfRule type="cellIs" dxfId="1" priority="195" stopIfTrue="1" operator="greaterThan">
      <formula>$F$28</formula>
    </cfRule>
  </conditionalFormatting>
  <conditionalFormatting sqref="K28;O28">
    <cfRule type="cellIs" dxfId="1" priority="196" stopIfTrue="1" operator="greaterThan">
      <formula>$G$28</formula>
    </cfRule>
  </conditionalFormatting>
  <conditionalFormatting sqref="I30;M30">
    <cfRule type="cellIs" dxfId="1" priority="229" stopIfTrue="1" operator="greaterThan">
      <formula>$E$30</formula>
    </cfRule>
  </conditionalFormatting>
  <conditionalFormatting sqref="J30;N30">
    <cfRule type="cellIs" dxfId="1" priority="230" stopIfTrue="1" operator="greaterThan">
      <formula>$F$30</formula>
    </cfRule>
  </conditionalFormatting>
  <conditionalFormatting sqref="K30;O30">
    <cfRule type="cellIs" dxfId="1" priority="231" stopIfTrue="1" operator="greaterThan">
      <formula>$G$30</formula>
    </cfRule>
  </conditionalFormatting>
  <pageMargins left="0.78740157480315" right="0" top="0.433070866141732" bottom="0" header="0" footer="0"/>
  <pageSetup paperSize="1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workbookViewId="0">
      <selection activeCell="J33" sqref="J33"/>
    </sheetView>
  </sheetViews>
  <sheetFormatPr defaultColWidth="9" defaultRowHeight="12.75"/>
  <cols>
    <col min="1" max="1" width="9.28888888888889" style="466" customWidth="1"/>
    <col min="2" max="2" width="5.71111111111111" style="466" customWidth="1"/>
    <col min="3" max="3" width="25.8555555555556" style="466" customWidth="1"/>
    <col min="4" max="4" width="9.14444444444444" style="466"/>
    <col min="5" max="5" width="9.28888888888889" style="466" customWidth="1"/>
    <col min="6" max="6" width="8" style="466" customWidth="1"/>
    <col min="7" max="7" width="8.14444444444444" style="466" customWidth="1"/>
    <col min="8" max="8" width="9" style="466" customWidth="1"/>
    <col min="9" max="9" width="8.71111111111111" style="466" customWidth="1"/>
    <col min="10" max="10" width="10.7111111111111" style="466" customWidth="1"/>
    <col min="11" max="11" width="7.14444444444444" style="466" customWidth="1"/>
    <col min="12" max="12" width="9.71111111111111" style="466" customWidth="1"/>
    <col min="13" max="13" width="8.71111111111111" style="466" customWidth="1"/>
    <col min="14" max="14" width="7.85555555555556" style="466" customWidth="1"/>
    <col min="15" max="15" width="7.14444444444444" style="466" customWidth="1"/>
    <col min="16" max="16" width="1.28888888888889" style="466" customWidth="1"/>
    <col min="17" max="17" width="1.56666666666667" style="466" customWidth="1"/>
    <col min="18" max="16384" width="9.14444444444444" style="466"/>
  </cols>
  <sheetData>
    <row r="1" ht="18" customHeight="1" spans="2:15">
      <c r="B1" s="469" t="s">
        <v>48</v>
      </c>
      <c r="C1" s="470" t="s">
        <v>49</v>
      </c>
      <c r="D1" s="471" t="s">
        <v>50</v>
      </c>
      <c r="E1" s="472"/>
      <c r="F1" s="472"/>
      <c r="G1" s="472"/>
      <c r="H1" s="472"/>
      <c r="I1" s="472"/>
      <c r="J1" s="472"/>
      <c r="K1" s="526"/>
      <c r="L1" s="472"/>
      <c r="M1" s="472"/>
      <c r="N1" s="472"/>
      <c r="O1" s="527"/>
    </row>
    <row r="2" ht="18" customHeight="1" spans="2:15">
      <c r="B2" s="473"/>
      <c r="C2" s="474"/>
      <c r="D2" s="475" t="s">
        <v>51</v>
      </c>
      <c r="E2" s="476" t="s">
        <v>52</v>
      </c>
      <c r="F2" s="476"/>
      <c r="G2" s="476"/>
      <c r="H2" s="476" t="s">
        <v>53</v>
      </c>
      <c r="I2" s="528"/>
      <c r="J2" s="528"/>
      <c r="K2" s="528"/>
      <c r="L2" s="529" t="s">
        <v>54</v>
      </c>
      <c r="M2" s="529"/>
      <c r="N2" s="529"/>
      <c r="O2" s="530"/>
    </row>
    <row r="3" ht="23.25" customHeight="1" spans="2:15">
      <c r="B3" s="473"/>
      <c r="C3" s="474"/>
      <c r="D3" s="475"/>
      <c r="E3" s="476" t="s">
        <v>55</v>
      </c>
      <c r="F3" s="476" t="s">
        <v>56</v>
      </c>
      <c r="G3" s="476" t="s">
        <v>57</v>
      </c>
      <c r="H3" s="476" t="s">
        <v>51</v>
      </c>
      <c r="I3" s="476" t="s">
        <v>52</v>
      </c>
      <c r="J3" s="476"/>
      <c r="K3" s="476"/>
      <c r="L3" s="529" t="s">
        <v>51</v>
      </c>
      <c r="M3" s="529" t="s">
        <v>52</v>
      </c>
      <c r="N3" s="529"/>
      <c r="O3" s="530"/>
    </row>
    <row r="4" ht="21.75" customHeight="1" spans="2:15">
      <c r="B4" s="477"/>
      <c r="C4" s="478"/>
      <c r="D4" s="475"/>
      <c r="E4" s="476"/>
      <c r="F4" s="476"/>
      <c r="G4" s="476"/>
      <c r="H4" s="476"/>
      <c r="I4" s="476" t="s">
        <v>55</v>
      </c>
      <c r="J4" s="476" t="s">
        <v>56</v>
      </c>
      <c r="K4" s="476" t="s">
        <v>57</v>
      </c>
      <c r="L4" s="529"/>
      <c r="M4" s="529" t="s">
        <v>55</v>
      </c>
      <c r="N4" s="529" t="s">
        <v>56</v>
      </c>
      <c r="O4" s="530" t="s">
        <v>57</v>
      </c>
    </row>
    <row r="5" ht="9.75" customHeight="1" spans="2:15">
      <c r="B5" s="479" t="s">
        <v>58</v>
      </c>
      <c r="C5" s="480" t="s">
        <v>59</v>
      </c>
      <c r="D5" s="481">
        <v>1</v>
      </c>
      <c r="E5" s="482">
        <v>2</v>
      </c>
      <c r="F5" s="482">
        <v>3</v>
      </c>
      <c r="G5" s="482">
        <v>4</v>
      </c>
      <c r="H5" s="482">
        <v>5</v>
      </c>
      <c r="I5" s="531">
        <v>6</v>
      </c>
      <c r="J5" s="482">
        <v>7</v>
      </c>
      <c r="K5" s="482">
        <v>8</v>
      </c>
      <c r="L5" s="532">
        <v>9</v>
      </c>
      <c r="M5" s="532">
        <v>10</v>
      </c>
      <c r="N5" s="532">
        <v>11</v>
      </c>
      <c r="O5" s="533">
        <v>12</v>
      </c>
    </row>
    <row r="6" ht="17.25" customHeight="1" spans="2:15">
      <c r="B6" s="561" t="s">
        <v>154</v>
      </c>
      <c r="C6" s="562" t="s">
        <v>155</v>
      </c>
      <c r="D6" s="494"/>
      <c r="E6" s="495"/>
      <c r="F6" s="495"/>
      <c r="G6" s="495"/>
      <c r="H6" s="496"/>
      <c r="I6" s="496"/>
      <c r="J6" s="496"/>
      <c r="K6" s="496"/>
      <c r="L6" s="538">
        <f t="shared" ref="L6:O18" si="0">D6-H6</f>
        <v>0</v>
      </c>
      <c r="M6" s="538">
        <f t="shared" si="0"/>
        <v>0</v>
      </c>
      <c r="N6" s="538">
        <f t="shared" si="0"/>
        <v>0</v>
      </c>
      <c r="O6" s="539">
        <f t="shared" si="0"/>
        <v>0</v>
      </c>
    </row>
    <row r="7" ht="17.25" customHeight="1" spans="2:15">
      <c r="B7" s="497" t="s">
        <v>156</v>
      </c>
      <c r="C7" s="493" t="s">
        <v>157</v>
      </c>
      <c r="D7" s="494"/>
      <c r="E7" s="495"/>
      <c r="F7" s="495"/>
      <c r="G7" s="495"/>
      <c r="H7" s="496"/>
      <c r="I7" s="496"/>
      <c r="J7" s="496"/>
      <c r="K7" s="496"/>
      <c r="L7" s="538">
        <f t="shared" si="0"/>
        <v>0</v>
      </c>
      <c r="M7" s="538">
        <f t="shared" si="0"/>
        <v>0</v>
      </c>
      <c r="N7" s="538">
        <f t="shared" si="0"/>
        <v>0</v>
      </c>
      <c r="O7" s="539">
        <f t="shared" si="0"/>
        <v>0</v>
      </c>
    </row>
    <row r="8" ht="17.25" customHeight="1" spans="2:15">
      <c r="B8" s="554" t="s">
        <v>158</v>
      </c>
      <c r="C8" s="488" t="s">
        <v>159</v>
      </c>
      <c r="D8" s="494"/>
      <c r="E8" s="495"/>
      <c r="F8" s="495"/>
      <c r="G8" s="495"/>
      <c r="H8" s="496"/>
      <c r="I8" s="496"/>
      <c r="J8" s="496"/>
      <c r="K8" s="496"/>
      <c r="L8" s="538">
        <f t="shared" si="0"/>
        <v>0</v>
      </c>
      <c r="M8" s="538">
        <f t="shared" si="0"/>
        <v>0</v>
      </c>
      <c r="N8" s="538">
        <f t="shared" si="0"/>
        <v>0</v>
      </c>
      <c r="O8" s="539">
        <f t="shared" si="0"/>
        <v>0</v>
      </c>
    </row>
    <row r="9" ht="17.25" customHeight="1" spans="2:15">
      <c r="B9" s="497" t="s">
        <v>160</v>
      </c>
      <c r="C9" s="493" t="s">
        <v>161</v>
      </c>
      <c r="D9" s="494"/>
      <c r="E9" s="495"/>
      <c r="F9" s="495"/>
      <c r="G9" s="495"/>
      <c r="H9" s="496"/>
      <c r="I9" s="496"/>
      <c r="J9" s="496"/>
      <c r="K9" s="496"/>
      <c r="L9" s="538">
        <f t="shared" si="0"/>
        <v>0</v>
      </c>
      <c r="M9" s="538">
        <f t="shared" si="0"/>
        <v>0</v>
      </c>
      <c r="N9" s="538">
        <f t="shared" si="0"/>
        <v>0</v>
      </c>
      <c r="O9" s="539">
        <f t="shared" si="0"/>
        <v>0</v>
      </c>
    </row>
    <row r="10" ht="17.25" customHeight="1" spans="2:15">
      <c r="B10" s="497" t="s">
        <v>162</v>
      </c>
      <c r="C10" s="493" t="s">
        <v>163</v>
      </c>
      <c r="D10" s="494"/>
      <c r="E10" s="495"/>
      <c r="F10" s="495"/>
      <c r="G10" s="495"/>
      <c r="H10" s="496"/>
      <c r="I10" s="496"/>
      <c r="J10" s="496"/>
      <c r="K10" s="496"/>
      <c r="L10" s="538">
        <f t="shared" si="0"/>
        <v>0</v>
      </c>
      <c r="M10" s="538">
        <f t="shared" si="0"/>
        <v>0</v>
      </c>
      <c r="N10" s="538">
        <f t="shared" si="0"/>
        <v>0</v>
      </c>
      <c r="O10" s="539">
        <f t="shared" si="0"/>
        <v>0</v>
      </c>
    </row>
    <row r="11" ht="17.25" customHeight="1" spans="2:15">
      <c r="B11" s="497" t="s">
        <v>164</v>
      </c>
      <c r="C11" s="493" t="s">
        <v>165</v>
      </c>
      <c r="D11" s="494"/>
      <c r="E11" s="495"/>
      <c r="F11" s="495"/>
      <c r="G11" s="495"/>
      <c r="H11" s="496"/>
      <c r="I11" s="496"/>
      <c r="J11" s="496"/>
      <c r="K11" s="496"/>
      <c r="L11" s="538">
        <f t="shared" si="0"/>
        <v>0</v>
      </c>
      <c r="M11" s="538">
        <f t="shared" si="0"/>
        <v>0</v>
      </c>
      <c r="N11" s="538">
        <f t="shared" si="0"/>
        <v>0</v>
      </c>
      <c r="O11" s="539">
        <f t="shared" si="0"/>
        <v>0</v>
      </c>
    </row>
    <row r="12" ht="17.25" customHeight="1" spans="2:15">
      <c r="B12" s="497" t="s">
        <v>166</v>
      </c>
      <c r="C12" s="493" t="s">
        <v>167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0"/>
        <v>0</v>
      </c>
      <c r="M12" s="538">
        <f t="shared" si="0"/>
        <v>0</v>
      </c>
      <c r="N12" s="538">
        <f t="shared" si="0"/>
        <v>0</v>
      </c>
      <c r="O12" s="539">
        <f t="shared" si="0"/>
        <v>0</v>
      </c>
    </row>
    <row r="13" ht="17.25" customHeight="1" spans="1:15">
      <c r="A13" s="512"/>
      <c r="B13" s="497" t="s">
        <v>168</v>
      </c>
      <c r="C13" s="493" t="s">
        <v>169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0"/>
        <v>0</v>
      </c>
      <c r="M13" s="538">
        <f t="shared" si="0"/>
        <v>0</v>
      </c>
      <c r="N13" s="538">
        <f t="shared" si="0"/>
        <v>0</v>
      </c>
      <c r="O13" s="539">
        <f t="shared" si="0"/>
        <v>0</v>
      </c>
    </row>
    <row r="14" ht="17.25" customHeight="1" spans="2:15">
      <c r="B14" s="497" t="s">
        <v>170</v>
      </c>
      <c r="C14" s="493" t="s">
        <v>171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0"/>
        <v>0</v>
      </c>
      <c r="M14" s="538">
        <f t="shared" si="0"/>
        <v>0</v>
      </c>
      <c r="N14" s="538">
        <f t="shared" si="0"/>
        <v>0</v>
      </c>
      <c r="O14" s="539">
        <f t="shared" si="0"/>
        <v>0</v>
      </c>
    </row>
    <row r="15" ht="17.25" customHeight="1" spans="2:15">
      <c r="B15" s="497" t="s">
        <v>172</v>
      </c>
      <c r="C15" s="493" t="s">
        <v>173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si="0"/>
        <v>0</v>
      </c>
      <c r="M15" s="538">
        <f t="shared" si="0"/>
        <v>0</v>
      </c>
      <c r="N15" s="538">
        <f t="shared" si="0"/>
        <v>0</v>
      </c>
      <c r="O15" s="539">
        <f t="shared" si="0"/>
        <v>0</v>
      </c>
    </row>
    <row r="16" ht="17.25" customHeight="1" spans="2:15">
      <c r="B16" s="497" t="s">
        <v>174</v>
      </c>
      <c r="C16" s="493" t="s">
        <v>175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0"/>
        <v>0</v>
      </c>
      <c r="M16" s="538">
        <f t="shared" si="0"/>
        <v>0</v>
      </c>
      <c r="N16" s="538">
        <f t="shared" si="0"/>
        <v>0</v>
      </c>
      <c r="O16" s="539">
        <f t="shared" si="0"/>
        <v>0</v>
      </c>
    </row>
    <row r="17" ht="17.25" customHeight="1" spans="2:15">
      <c r="B17" s="497" t="s">
        <v>176</v>
      </c>
      <c r="C17" s="493" t="s">
        <v>177</v>
      </c>
      <c r="D17" s="494"/>
      <c r="E17" s="495"/>
      <c r="F17" s="495"/>
      <c r="G17" s="495"/>
      <c r="H17" s="496"/>
      <c r="I17" s="496"/>
      <c r="J17" s="496"/>
      <c r="K17" s="496"/>
      <c r="L17" s="538">
        <f t="shared" si="0"/>
        <v>0</v>
      </c>
      <c r="M17" s="538">
        <f t="shared" si="0"/>
        <v>0</v>
      </c>
      <c r="N17" s="538">
        <f t="shared" si="0"/>
        <v>0</v>
      </c>
      <c r="O17" s="539">
        <f t="shared" si="0"/>
        <v>0</v>
      </c>
    </row>
    <row r="18" ht="17.25" customHeight="1" spans="2:15">
      <c r="B18" s="497" t="s">
        <v>178</v>
      </c>
      <c r="C18" s="493" t="s">
        <v>179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0"/>
        <v>0</v>
      </c>
      <c r="M18" s="538">
        <f t="shared" si="0"/>
        <v>0</v>
      </c>
      <c r="N18" s="538">
        <f t="shared" si="0"/>
        <v>0</v>
      </c>
      <c r="O18" s="539">
        <f t="shared" si="0"/>
        <v>0</v>
      </c>
    </row>
    <row r="19" ht="17.25" customHeight="1" spans="1:15">
      <c r="A19" s="512">
        <v>4</v>
      </c>
      <c r="B19" s="497" t="s">
        <v>180</v>
      </c>
      <c r="C19" s="493" t="s">
        <v>181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ref="L19:O27" si="1">D19-H19</f>
        <v>0</v>
      </c>
      <c r="M19" s="538">
        <f t="shared" si="1"/>
        <v>0</v>
      </c>
      <c r="N19" s="538">
        <f t="shared" si="1"/>
        <v>0</v>
      </c>
      <c r="O19" s="539">
        <f t="shared" si="1"/>
        <v>0</v>
      </c>
    </row>
    <row r="20" ht="17.25" customHeight="1" spans="2:15">
      <c r="B20" s="487" t="s">
        <v>182</v>
      </c>
      <c r="C20" s="488" t="s">
        <v>183</v>
      </c>
      <c r="D20" s="494"/>
      <c r="E20" s="495"/>
      <c r="F20" s="495"/>
      <c r="G20" s="495"/>
      <c r="H20" s="496"/>
      <c r="I20" s="496"/>
      <c r="J20" s="496"/>
      <c r="K20" s="496"/>
      <c r="L20" s="538">
        <f t="shared" si="1"/>
        <v>0</v>
      </c>
      <c r="M20" s="538">
        <f t="shared" si="1"/>
        <v>0</v>
      </c>
      <c r="N20" s="538">
        <f t="shared" si="1"/>
        <v>0</v>
      </c>
      <c r="O20" s="539">
        <f t="shared" si="1"/>
        <v>0</v>
      </c>
    </row>
    <row r="21" ht="17.25" customHeight="1" spans="2:15">
      <c r="B21" s="497" t="s">
        <v>184</v>
      </c>
      <c r="C21" s="493" t="s">
        <v>185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1"/>
        <v>0</v>
      </c>
      <c r="M21" s="538">
        <f t="shared" si="1"/>
        <v>0</v>
      </c>
      <c r="N21" s="538">
        <f t="shared" si="1"/>
        <v>0</v>
      </c>
      <c r="O21" s="539">
        <f t="shared" si="1"/>
        <v>0</v>
      </c>
    </row>
    <row r="22" ht="17.25" customHeight="1" spans="2:16">
      <c r="B22" s="497" t="s">
        <v>186</v>
      </c>
      <c r="C22" s="493" t="s">
        <v>187</v>
      </c>
      <c r="D22" s="494"/>
      <c r="E22" s="495"/>
      <c r="F22" s="495"/>
      <c r="G22" s="495"/>
      <c r="H22" s="496"/>
      <c r="I22" s="496"/>
      <c r="J22" s="496"/>
      <c r="K22" s="496"/>
      <c r="L22" s="538">
        <f t="shared" si="1"/>
        <v>0</v>
      </c>
      <c r="M22" s="538">
        <f t="shared" si="1"/>
        <v>0</v>
      </c>
      <c r="N22" s="538">
        <f t="shared" si="1"/>
        <v>0</v>
      </c>
      <c r="O22" s="539">
        <f t="shared" si="1"/>
        <v>0</v>
      </c>
      <c r="P22" s="466">
        <v>0</v>
      </c>
    </row>
    <row r="23" ht="17.25" customHeight="1" spans="2:15">
      <c r="B23" s="497" t="s">
        <v>188</v>
      </c>
      <c r="C23" s="493" t="s">
        <v>189</v>
      </c>
      <c r="D23" s="494"/>
      <c r="E23" s="495"/>
      <c r="F23" s="495"/>
      <c r="G23" s="495"/>
      <c r="H23" s="496"/>
      <c r="I23" s="496"/>
      <c r="J23" s="496"/>
      <c r="K23" s="496"/>
      <c r="L23" s="538">
        <f t="shared" si="1"/>
        <v>0</v>
      </c>
      <c r="M23" s="538">
        <f t="shared" si="1"/>
        <v>0</v>
      </c>
      <c r="N23" s="538">
        <f t="shared" si="1"/>
        <v>0</v>
      </c>
      <c r="O23" s="539">
        <f t="shared" si="1"/>
        <v>0</v>
      </c>
    </row>
    <row r="24" ht="17.25" customHeight="1" spans="2:15">
      <c r="B24" s="497" t="s">
        <v>190</v>
      </c>
      <c r="C24" s="493" t="s">
        <v>191</v>
      </c>
      <c r="D24" s="494"/>
      <c r="E24" s="495"/>
      <c r="F24" s="495"/>
      <c r="G24" s="495"/>
      <c r="H24" s="496"/>
      <c r="I24" s="496"/>
      <c r="J24" s="496"/>
      <c r="K24" s="496"/>
      <c r="L24" s="538">
        <f t="shared" si="1"/>
        <v>0</v>
      </c>
      <c r="M24" s="538">
        <f t="shared" si="1"/>
        <v>0</v>
      </c>
      <c r="N24" s="538">
        <f t="shared" si="1"/>
        <v>0</v>
      </c>
      <c r="O24" s="539">
        <f t="shared" si="1"/>
        <v>0</v>
      </c>
    </row>
    <row r="25" ht="39" customHeight="1" spans="2:15">
      <c r="B25" s="563" t="s">
        <v>192</v>
      </c>
      <c r="C25" s="488" t="s">
        <v>193</v>
      </c>
      <c r="D25" s="494"/>
      <c r="E25" s="495"/>
      <c r="F25" s="495"/>
      <c r="G25" s="495"/>
      <c r="H25" s="496"/>
      <c r="I25" s="496"/>
      <c r="J25" s="496"/>
      <c r="K25" s="496"/>
      <c r="L25" s="538">
        <f t="shared" si="1"/>
        <v>0</v>
      </c>
      <c r="M25" s="538">
        <f t="shared" si="1"/>
        <v>0</v>
      </c>
      <c r="N25" s="538">
        <f t="shared" si="1"/>
        <v>0</v>
      </c>
      <c r="O25" s="539">
        <f t="shared" si="1"/>
        <v>0</v>
      </c>
    </row>
    <row r="26" ht="17.25" customHeight="1" spans="2:15">
      <c r="B26" s="497" t="s">
        <v>194</v>
      </c>
      <c r="C26" s="493" t="s">
        <v>195</v>
      </c>
      <c r="D26" s="494"/>
      <c r="E26" s="495"/>
      <c r="F26" s="495"/>
      <c r="G26" s="495"/>
      <c r="H26" s="496"/>
      <c r="I26" s="496"/>
      <c r="J26" s="496"/>
      <c r="K26" s="496"/>
      <c r="L26" s="538">
        <f t="shared" si="1"/>
        <v>0</v>
      </c>
      <c r="M26" s="538">
        <f t="shared" si="1"/>
        <v>0</v>
      </c>
      <c r="N26" s="538">
        <f t="shared" si="1"/>
        <v>0</v>
      </c>
      <c r="O26" s="539">
        <f t="shared" si="1"/>
        <v>0</v>
      </c>
    </row>
    <row r="27" ht="17.25" customHeight="1" spans="2:15">
      <c r="B27" s="550" t="s">
        <v>196</v>
      </c>
      <c r="C27" s="562" t="s">
        <v>197</v>
      </c>
      <c r="D27" s="494"/>
      <c r="E27" s="495"/>
      <c r="F27" s="495"/>
      <c r="G27" s="495"/>
      <c r="H27" s="496"/>
      <c r="I27" s="496"/>
      <c r="J27" s="496"/>
      <c r="K27" s="496"/>
      <c r="L27" s="538">
        <f t="shared" si="1"/>
        <v>0</v>
      </c>
      <c r="M27" s="538">
        <f t="shared" si="1"/>
        <v>0</v>
      </c>
      <c r="N27" s="538">
        <f t="shared" si="1"/>
        <v>0</v>
      </c>
      <c r="O27" s="539">
        <f t="shared" si="1"/>
        <v>0</v>
      </c>
    </row>
    <row r="28" ht="17.25" customHeight="1" spans="2:15">
      <c r="B28" s="550" t="s">
        <v>198</v>
      </c>
      <c r="C28" s="562" t="s">
        <v>199</v>
      </c>
      <c r="D28" s="494"/>
      <c r="E28" s="495"/>
      <c r="F28" s="495"/>
      <c r="G28" s="495"/>
      <c r="H28" s="496"/>
      <c r="I28" s="496"/>
      <c r="J28" s="496"/>
      <c r="K28" s="496"/>
      <c r="L28" s="538">
        <f t="shared" ref="L28:O34" si="2">D28-H28</f>
        <v>0</v>
      </c>
      <c r="M28" s="538">
        <f t="shared" si="2"/>
        <v>0</v>
      </c>
      <c r="N28" s="538">
        <f t="shared" si="2"/>
        <v>0</v>
      </c>
      <c r="O28" s="539">
        <f t="shared" si="2"/>
        <v>0</v>
      </c>
    </row>
    <row r="29" ht="18.75" customHeight="1" spans="2:15">
      <c r="B29" s="550" t="s">
        <v>200</v>
      </c>
      <c r="C29" s="562" t="s">
        <v>201</v>
      </c>
      <c r="D29" s="499"/>
      <c r="E29" s="500"/>
      <c r="F29" s="500"/>
      <c r="G29" s="500"/>
      <c r="H29" s="501"/>
      <c r="I29" s="501"/>
      <c r="J29" s="501"/>
      <c r="K29" s="501"/>
      <c r="L29" s="508">
        <f t="shared" si="2"/>
        <v>0</v>
      </c>
      <c r="M29" s="508">
        <f t="shared" si="2"/>
        <v>0</v>
      </c>
      <c r="N29" s="508">
        <f t="shared" si="2"/>
        <v>0</v>
      </c>
      <c r="O29" s="540">
        <f t="shared" si="2"/>
        <v>0</v>
      </c>
    </row>
    <row r="30" ht="17.25" customHeight="1" spans="2:15">
      <c r="B30" s="564" t="s">
        <v>202</v>
      </c>
      <c r="C30" s="493" t="s">
        <v>203</v>
      </c>
      <c r="D30" s="494"/>
      <c r="E30" s="495"/>
      <c r="F30" s="495"/>
      <c r="G30" s="495"/>
      <c r="H30" s="496"/>
      <c r="I30" s="496"/>
      <c r="J30" s="496"/>
      <c r="K30" s="496"/>
      <c r="L30" s="538">
        <f t="shared" si="2"/>
        <v>0</v>
      </c>
      <c r="M30" s="538">
        <f t="shared" si="2"/>
        <v>0</v>
      </c>
      <c r="N30" s="538">
        <f t="shared" si="2"/>
        <v>0</v>
      </c>
      <c r="O30" s="539">
        <f t="shared" si="2"/>
        <v>0</v>
      </c>
    </row>
    <row r="31" ht="17.25" customHeight="1" spans="2:15">
      <c r="B31" s="497" t="s">
        <v>204</v>
      </c>
      <c r="C31" s="493" t="s">
        <v>205</v>
      </c>
      <c r="D31" s="494"/>
      <c r="E31" s="495"/>
      <c r="F31" s="495"/>
      <c r="G31" s="495"/>
      <c r="H31" s="496"/>
      <c r="I31" s="496"/>
      <c r="J31" s="496"/>
      <c r="K31" s="496"/>
      <c r="L31" s="538">
        <f t="shared" si="2"/>
        <v>0</v>
      </c>
      <c r="M31" s="538">
        <f t="shared" si="2"/>
        <v>0</v>
      </c>
      <c r="N31" s="538">
        <f t="shared" si="2"/>
        <v>0</v>
      </c>
      <c r="O31" s="539">
        <f t="shared" si="2"/>
        <v>0</v>
      </c>
    </row>
    <row r="32" ht="17.25" customHeight="1" spans="2:15">
      <c r="B32" s="504" t="s">
        <v>206</v>
      </c>
      <c r="C32" s="493" t="s">
        <v>207</v>
      </c>
      <c r="D32" s="494">
        <v>1</v>
      </c>
      <c r="E32" s="495">
        <v>1</v>
      </c>
      <c r="F32" s="495"/>
      <c r="G32" s="495"/>
      <c r="H32" s="496">
        <v>1</v>
      </c>
      <c r="I32" s="496">
        <v>1</v>
      </c>
      <c r="J32" s="496"/>
      <c r="K32" s="496"/>
      <c r="L32" s="538">
        <f t="shared" si="2"/>
        <v>0</v>
      </c>
      <c r="M32" s="538">
        <f t="shared" si="2"/>
        <v>0</v>
      </c>
      <c r="N32" s="538">
        <f t="shared" si="2"/>
        <v>0</v>
      </c>
      <c r="O32" s="539">
        <f t="shared" si="2"/>
        <v>0</v>
      </c>
    </row>
    <row r="33" ht="17.25" customHeight="1" spans="2:15">
      <c r="B33" s="561" t="s">
        <v>208</v>
      </c>
      <c r="C33" s="562" t="s">
        <v>209</v>
      </c>
      <c r="D33" s="494"/>
      <c r="E33" s="495"/>
      <c r="F33" s="495"/>
      <c r="G33" s="495"/>
      <c r="H33" s="496"/>
      <c r="I33" s="496"/>
      <c r="J33" s="496"/>
      <c r="K33" s="496"/>
      <c r="L33" s="538">
        <f t="shared" si="2"/>
        <v>0</v>
      </c>
      <c r="M33" s="538">
        <f t="shared" si="2"/>
        <v>0</v>
      </c>
      <c r="N33" s="538">
        <f t="shared" si="2"/>
        <v>0</v>
      </c>
      <c r="O33" s="539">
        <f t="shared" si="2"/>
        <v>0</v>
      </c>
    </row>
    <row r="34" ht="17.25" customHeight="1" spans="2:15">
      <c r="B34" s="497" t="s">
        <v>210</v>
      </c>
      <c r="C34" s="493" t="s">
        <v>211</v>
      </c>
      <c r="D34" s="494"/>
      <c r="E34" s="495"/>
      <c r="F34" s="495"/>
      <c r="G34" s="495"/>
      <c r="H34" s="496"/>
      <c r="I34" s="496"/>
      <c r="J34" s="496"/>
      <c r="K34" s="496"/>
      <c r="L34" s="538">
        <f t="shared" si="2"/>
        <v>0</v>
      </c>
      <c r="M34" s="538">
        <f t="shared" si="2"/>
        <v>0</v>
      </c>
      <c r="N34" s="538">
        <f t="shared" si="2"/>
        <v>0</v>
      </c>
      <c r="O34" s="539">
        <f t="shared" si="2"/>
        <v>0</v>
      </c>
    </row>
  </sheetData>
  <sheetProtection password="83B8" sheet="1"/>
  <mergeCells count="15">
    <mergeCell ref="D1:K1"/>
    <mergeCell ref="L1:O1"/>
    <mergeCell ref="E2:G2"/>
    <mergeCell ref="H2:K2"/>
    <mergeCell ref="L2:O2"/>
    <mergeCell ref="I3:K3"/>
    <mergeCell ref="M3:O3"/>
    <mergeCell ref="B1:B4"/>
    <mergeCell ref="C1:C4"/>
    <mergeCell ref="D2:D4"/>
    <mergeCell ref="E3:E4"/>
    <mergeCell ref="F3:F4"/>
    <mergeCell ref="G3:G4"/>
    <mergeCell ref="H3:H4"/>
    <mergeCell ref="L3:L4"/>
  </mergeCells>
  <conditionalFormatting sqref="D6">
    <cfRule type="cellIs" dxfId="1" priority="186" stopIfTrue="1" operator="lessThan">
      <formula>$E$6+$F$6+$G$6</formula>
    </cfRule>
  </conditionalFormatting>
  <conditionalFormatting sqref="E6:G6">
    <cfRule type="cellIs" dxfId="1" priority="189" stopIfTrue="1" operator="greaterThan">
      <formula>$D$6</formula>
    </cfRule>
  </conditionalFormatting>
  <conditionalFormatting sqref="H6">
    <cfRule type="cellIs" dxfId="1" priority="192" stopIfTrue="1" operator="greaterThan">
      <formula>$D$6</formula>
    </cfRule>
    <cfRule type="cellIs" dxfId="1" priority="193" stopIfTrue="1" operator="lessThan">
      <formula>$I$6+$J$6+$K$6</formula>
    </cfRule>
  </conditionalFormatting>
  <conditionalFormatting sqref="L6">
    <cfRule type="cellIs" dxfId="1" priority="198" stopIfTrue="1" operator="greaterThan">
      <formula>$D$6</formula>
    </cfRule>
    <cfRule type="cellIs" dxfId="1" priority="199" stopIfTrue="1" operator="lessThan">
      <formula>$M$6+$N$6+$O$6</formula>
    </cfRule>
  </conditionalFormatting>
  <conditionalFormatting sqref="D7">
    <cfRule type="cellIs" dxfId="1" priority="187" stopIfTrue="1" operator="lessThan">
      <formula>$E$7+$F$7+$G$7</formula>
    </cfRule>
  </conditionalFormatting>
  <conditionalFormatting sqref="E7:G7">
    <cfRule type="cellIs" dxfId="1" priority="190" stopIfTrue="1" operator="greaterThan">
      <formula>$D$7</formula>
    </cfRule>
  </conditionalFormatting>
  <conditionalFormatting sqref="H7">
    <cfRule type="cellIs" dxfId="1" priority="194" stopIfTrue="1" operator="greaterThan">
      <formula>$D$7</formula>
    </cfRule>
    <cfRule type="cellIs" dxfId="1" priority="195" stopIfTrue="1" operator="lessThan">
      <formula>$I$7+$J$7+$K$7</formula>
    </cfRule>
  </conditionalFormatting>
  <conditionalFormatting sqref="L7">
    <cfRule type="cellIs" dxfId="1" priority="200" stopIfTrue="1" operator="greaterThan">
      <formula>$D$7</formula>
    </cfRule>
    <cfRule type="cellIs" dxfId="1" priority="201" stopIfTrue="1" operator="lessThan">
      <formula>$M$7+$N$7+$O$7</formula>
    </cfRule>
  </conditionalFormatting>
  <conditionalFormatting sqref="D8">
    <cfRule type="cellIs" dxfId="1" priority="188" stopIfTrue="1" operator="lessThan">
      <formula>$E$8+$F$8+$G$8</formula>
    </cfRule>
  </conditionalFormatting>
  <conditionalFormatting sqref="E8:G8">
    <cfRule type="cellIs" dxfId="1" priority="191" stopIfTrue="1" operator="greaterThan">
      <formula>$D$8</formula>
    </cfRule>
  </conditionalFormatting>
  <conditionalFormatting sqref="H8">
    <cfRule type="cellIs" dxfId="1" priority="196" stopIfTrue="1" operator="greaterThan">
      <formula>$D$8</formula>
    </cfRule>
    <cfRule type="cellIs" dxfId="1" priority="197" stopIfTrue="1" operator="lessThan">
      <formula>$I$8+$J$8+$K$8</formula>
    </cfRule>
  </conditionalFormatting>
  <conditionalFormatting sqref="L8">
    <cfRule type="cellIs" dxfId="1" priority="202" stopIfTrue="1" operator="greaterThan">
      <formula>$D$8</formula>
    </cfRule>
    <cfRule type="cellIs" dxfId="1" priority="203" stopIfTrue="1" operator="lessThan">
      <formula>$M$8+$N$8+$O$8</formula>
    </cfRule>
  </conditionalFormatting>
  <conditionalFormatting sqref="D9">
    <cfRule type="cellIs" dxfId="1" priority="98" stopIfTrue="1" operator="lessThan">
      <formula>$E$9+$F$9+$G$9</formula>
    </cfRule>
  </conditionalFormatting>
  <conditionalFormatting sqref="E9:G9">
    <cfRule type="cellIs" dxfId="1" priority="110" stopIfTrue="1" operator="greaterThan">
      <formula>$D$9</formula>
    </cfRule>
  </conditionalFormatting>
  <conditionalFormatting sqref="H9">
    <cfRule type="cellIs" dxfId="1" priority="120" stopIfTrue="1" operator="greaterThan">
      <formula>$D$9</formula>
    </cfRule>
    <cfRule type="cellIs" dxfId="1" priority="121" stopIfTrue="1" operator="lessThan">
      <formula>$I$9+$J$9+$K$9</formula>
    </cfRule>
  </conditionalFormatting>
  <conditionalFormatting sqref="L9">
    <cfRule type="cellIs" dxfId="1" priority="164" stopIfTrue="1" operator="greaterThan">
      <formula>$D$9</formula>
    </cfRule>
    <cfRule type="cellIs" dxfId="1" priority="165" stopIfTrue="1" operator="lessThan">
      <formula>$M$9+$N$9+$O$9</formula>
    </cfRule>
  </conditionalFormatting>
  <conditionalFormatting sqref="D10">
    <cfRule type="cellIs" dxfId="1" priority="99" stopIfTrue="1" operator="lessThan">
      <formula>$E$10+$F$10+$G$10</formula>
    </cfRule>
  </conditionalFormatting>
  <conditionalFormatting sqref="E10:G10">
    <cfRule type="cellIs" dxfId="1" priority="109" stopIfTrue="1" operator="greaterThan">
      <formula>$D$10</formula>
    </cfRule>
  </conditionalFormatting>
  <conditionalFormatting sqref="H10">
    <cfRule type="cellIs" dxfId="1" priority="122" stopIfTrue="1" operator="greaterThan">
      <formula>$D$10</formula>
    </cfRule>
    <cfRule type="cellIs" dxfId="1" priority="123" stopIfTrue="1" operator="lessThan">
      <formula>$I$10+$J$10+$K$10</formula>
    </cfRule>
  </conditionalFormatting>
  <conditionalFormatting sqref="L10">
    <cfRule type="cellIs" dxfId="1" priority="166" stopIfTrue="1" operator="greaterThan">
      <formula>$D$10</formula>
    </cfRule>
    <cfRule type="cellIs" dxfId="1" priority="167" stopIfTrue="1" operator="lessThan">
      <formula>$M$10+$N$10+$O$10</formula>
    </cfRule>
  </conditionalFormatting>
  <conditionalFormatting sqref="D11">
    <cfRule type="cellIs" dxfId="1" priority="100" stopIfTrue="1" operator="lessThan">
      <formula>$E$11+$F$11+$G$11</formula>
    </cfRule>
  </conditionalFormatting>
  <conditionalFormatting sqref="E11:G11">
    <cfRule type="cellIs" dxfId="1" priority="111" stopIfTrue="1" operator="greaterThan">
      <formula>$D$11</formula>
    </cfRule>
  </conditionalFormatting>
  <conditionalFormatting sqref="H11">
    <cfRule type="cellIs" dxfId="1" priority="124" stopIfTrue="1" operator="greaterThan">
      <formula>$D$11</formula>
    </cfRule>
    <cfRule type="cellIs" dxfId="1" priority="125" stopIfTrue="1" operator="lessThan">
      <formula>$I$11+$J$11+$K$11</formula>
    </cfRule>
  </conditionalFormatting>
  <conditionalFormatting sqref="L11">
    <cfRule type="cellIs" dxfId="1" priority="168" stopIfTrue="1" operator="greaterThan">
      <formula>$D$11</formula>
    </cfRule>
    <cfRule type="cellIs" dxfId="1" priority="169" stopIfTrue="1" operator="lessThan">
      <formula>$M$11+$N$11+$O$11</formula>
    </cfRule>
  </conditionalFormatting>
  <conditionalFormatting sqref="D12">
    <cfRule type="cellIs" dxfId="1" priority="101" stopIfTrue="1" operator="lessThan">
      <formula>$E$12+$F$12+$G$12</formula>
    </cfRule>
  </conditionalFormatting>
  <conditionalFormatting sqref="E12:G12">
    <cfRule type="cellIs" dxfId="1" priority="112" stopIfTrue="1" operator="greaterThan">
      <formula>$D$12</formula>
    </cfRule>
  </conditionalFormatting>
  <conditionalFormatting sqref="H12">
    <cfRule type="cellIs" dxfId="1" priority="126" stopIfTrue="1" operator="greaterThan">
      <formula>$D$12</formula>
    </cfRule>
    <cfRule type="cellIs" dxfId="1" priority="127" stopIfTrue="1" operator="lessThan">
      <formula>$I$12+$J$12+$K$12</formula>
    </cfRule>
  </conditionalFormatting>
  <conditionalFormatting sqref="L12">
    <cfRule type="cellIs" dxfId="1" priority="170" stopIfTrue="1" operator="greaterThan">
      <formula>$D$12</formula>
    </cfRule>
    <cfRule type="cellIs" dxfId="1" priority="171" stopIfTrue="1" operator="lessThan">
      <formula>$M$12+$N$12+$O$12</formula>
    </cfRule>
  </conditionalFormatting>
  <conditionalFormatting sqref="D13">
    <cfRule type="cellIs" dxfId="1" priority="102" stopIfTrue="1" operator="lessThan">
      <formula>$E$13+$F$13+$G$13</formula>
    </cfRule>
  </conditionalFormatting>
  <conditionalFormatting sqref="E13:G13">
    <cfRule type="cellIs" dxfId="1" priority="113" stopIfTrue="1" operator="greaterThan">
      <formula>$D$13</formula>
    </cfRule>
  </conditionalFormatting>
  <conditionalFormatting sqref="H13">
    <cfRule type="cellIs" dxfId="1" priority="128" stopIfTrue="1" operator="greaterThan">
      <formula>$D$13</formula>
    </cfRule>
    <cfRule type="cellIs" dxfId="1" priority="129" stopIfTrue="1" operator="lessThan">
      <formula>$I$13+$J$13+$K$13</formula>
    </cfRule>
  </conditionalFormatting>
  <conditionalFormatting sqref="L13">
    <cfRule type="cellIs" dxfId="1" priority="172" stopIfTrue="1" operator="greaterThan">
      <formula>$D$13</formula>
    </cfRule>
    <cfRule type="cellIs" dxfId="1" priority="173" stopIfTrue="1" operator="lessThan">
      <formula>$M$13+$N$13+$O$13</formula>
    </cfRule>
  </conditionalFormatting>
  <conditionalFormatting sqref="D14">
    <cfRule type="cellIs" dxfId="1" priority="103" stopIfTrue="1" operator="lessThan">
      <formula>$E$14+$F$14+$G$14</formula>
    </cfRule>
  </conditionalFormatting>
  <conditionalFormatting sqref="E14:G14">
    <cfRule type="cellIs" dxfId="1" priority="114" stopIfTrue="1" operator="greaterThan">
      <formula>$D$14</formula>
    </cfRule>
  </conditionalFormatting>
  <conditionalFormatting sqref="H14">
    <cfRule type="cellIs" dxfId="1" priority="130" stopIfTrue="1" operator="greaterThan">
      <formula>$D$14</formula>
    </cfRule>
    <cfRule type="cellIs" dxfId="1" priority="131" stopIfTrue="1" operator="lessThan">
      <formula>$I$14+$J$14+$K$14</formula>
    </cfRule>
  </conditionalFormatting>
  <conditionalFormatting sqref="L14">
    <cfRule type="cellIs" dxfId="1" priority="174" stopIfTrue="1" operator="greaterThan">
      <formula>$D$14</formula>
    </cfRule>
    <cfRule type="cellIs" dxfId="1" priority="175" stopIfTrue="1" operator="lessThan">
      <formula>$M$14+$N$14+$O$14</formula>
    </cfRule>
  </conditionalFormatting>
  <conditionalFormatting sqref="D15">
    <cfRule type="cellIs" dxfId="1" priority="104" stopIfTrue="1" operator="lessThan">
      <formula>$E$15+$F$15+$G$15</formula>
    </cfRule>
  </conditionalFormatting>
  <conditionalFormatting sqref="E15:G15">
    <cfRule type="cellIs" dxfId="1" priority="115" stopIfTrue="1" operator="greaterThan">
      <formula>$D$15</formula>
    </cfRule>
  </conditionalFormatting>
  <conditionalFormatting sqref="H15">
    <cfRule type="cellIs" dxfId="1" priority="132" stopIfTrue="1" operator="greaterThan">
      <formula>$D$15</formula>
    </cfRule>
    <cfRule type="cellIs" dxfId="1" priority="133" stopIfTrue="1" operator="lessThan">
      <formula>$I$15+$J$15+$K$15</formula>
    </cfRule>
  </conditionalFormatting>
  <conditionalFormatting sqref="L15">
    <cfRule type="cellIs" dxfId="1" priority="176" stopIfTrue="1" operator="greaterThan">
      <formula>$D$15</formula>
    </cfRule>
    <cfRule type="cellIs" dxfId="1" priority="177" stopIfTrue="1" operator="lessThan">
      <formula>$M$15+$N$15+$O$15</formula>
    </cfRule>
  </conditionalFormatting>
  <conditionalFormatting sqref="D16">
    <cfRule type="cellIs" dxfId="1" priority="105" stopIfTrue="1" operator="lessThan">
      <formula>$E$16+$F$16+$G$16</formula>
    </cfRule>
  </conditionalFormatting>
  <conditionalFormatting sqref="E16:G16">
    <cfRule type="cellIs" dxfId="1" priority="116" stopIfTrue="1" operator="greaterThan">
      <formula>$D$16</formula>
    </cfRule>
  </conditionalFormatting>
  <conditionalFormatting sqref="H16">
    <cfRule type="cellIs" dxfId="1" priority="134" stopIfTrue="1" operator="greaterThan">
      <formula>$D$16</formula>
    </cfRule>
    <cfRule type="cellIs" dxfId="1" priority="135" stopIfTrue="1" operator="lessThan">
      <formula>$I$16+$J$16+$K$16</formula>
    </cfRule>
  </conditionalFormatting>
  <conditionalFormatting sqref="L16">
    <cfRule type="cellIs" dxfId="1" priority="178" stopIfTrue="1" operator="greaterThan">
      <formula>$D$16</formula>
    </cfRule>
    <cfRule type="cellIs" dxfId="1" priority="179" stopIfTrue="1" operator="lessThan">
      <formula>$M$16+$N$16+$O$16</formula>
    </cfRule>
  </conditionalFormatting>
  <conditionalFormatting sqref="D17">
    <cfRule type="cellIs" dxfId="1" priority="106" stopIfTrue="1" operator="lessThan">
      <formula>$E$17+$F$17+$G$17</formula>
    </cfRule>
  </conditionalFormatting>
  <conditionalFormatting sqref="E17:G17">
    <cfRule type="cellIs" dxfId="1" priority="117" stopIfTrue="1" operator="greaterThan">
      <formula>$D$17</formula>
    </cfRule>
  </conditionalFormatting>
  <conditionalFormatting sqref="H17">
    <cfRule type="cellIs" dxfId="1" priority="136" stopIfTrue="1" operator="greaterThan">
      <formula>$D$17</formula>
    </cfRule>
    <cfRule type="cellIs" dxfId="1" priority="137" stopIfTrue="1" operator="lessThan">
      <formula>$I$17+$J$17+$K$17</formula>
    </cfRule>
  </conditionalFormatting>
  <conditionalFormatting sqref="L17">
    <cfRule type="cellIs" dxfId="1" priority="180" stopIfTrue="1" operator="greaterThan">
      <formula>$D$17</formula>
    </cfRule>
    <cfRule type="cellIs" dxfId="1" priority="181" stopIfTrue="1" operator="lessThan">
      <formula>$M$17+$N$17+$O$17</formula>
    </cfRule>
  </conditionalFormatting>
  <conditionalFormatting sqref="D18">
    <cfRule type="cellIs" dxfId="1" priority="107" stopIfTrue="1" operator="lessThan">
      <formula>$E$18+$F$18+$G$18</formula>
    </cfRule>
  </conditionalFormatting>
  <conditionalFormatting sqref="E18:G18">
    <cfRule type="cellIs" dxfId="1" priority="118" stopIfTrue="1" operator="greaterThan">
      <formula>$D$18</formula>
    </cfRule>
  </conditionalFormatting>
  <conditionalFormatting sqref="H18">
    <cfRule type="cellIs" dxfId="1" priority="138" stopIfTrue="1" operator="greaterThan">
      <formula>$D$18</formula>
    </cfRule>
    <cfRule type="cellIs" dxfId="1" priority="139" stopIfTrue="1" operator="lessThan">
      <formula>$I$18+$J$18+$K$18</formula>
    </cfRule>
  </conditionalFormatting>
  <conditionalFormatting sqref="L18">
    <cfRule type="cellIs" dxfId="1" priority="182" stopIfTrue="1" operator="greaterThan">
      <formula>$D$18</formula>
    </cfRule>
    <cfRule type="cellIs" dxfId="1" priority="183" stopIfTrue="1" operator="lessThan">
      <formula>$M$18+$N$18+$O$18</formula>
    </cfRule>
  </conditionalFormatting>
  <conditionalFormatting sqref="D19">
    <cfRule type="cellIs" dxfId="1" priority="108" stopIfTrue="1" operator="lessThan">
      <formula>$E$19+$F$19+$G$19</formula>
    </cfRule>
  </conditionalFormatting>
  <conditionalFormatting sqref="E19:G19">
    <cfRule type="cellIs" dxfId="1" priority="119" stopIfTrue="1" operator="greaterThan">
      <formula>$D$19</formula>
    </cfRule>
  </conditionalFormatting>
  <conditionalFormatting sqref="H19">
    <cfRule type="cellIs" dxfId="1" priority="140" stopIfTrue="1" operator="greaterThan">
      <formula>$D$19</formula>
    </cfRule>
    <cfRule type="cellIs" dxfId="1" priority="141" stopIfTrue="1" operator="lessThan">
      <formula>$I$19+$J$19+$K$19</formula>
    </cfRule>
  </conditionalFormatting>
  <conditionalFormatting sqref="L19">
    <cfRule type="cellIs" dxfId="1" priority="184" stopIfTrue="1" operator="greaterThan">
      <formula>$D$19</formula>
    </cfRule>
    <cfRule type="cellIs" dxfId="1" priority="185" stopIfTrue="1" operator="lessThan">
      <formula>$M$19+$N$19+$O$19</formula>
    </cfRule>
  </conditionalFormatting>
  <conditionalFormatting sqref="D20">
    <cfRule type="cellIs" dxfId="1" priority="11" stopIfTrue="1" operator="lessThan">
      <formula>$E$20+$F$20+$G$20</formula>
    </cfRule>
  </conditionalFormatting>
  <conditionalFormatting sqref="E20:G20">
    <cfRule type="cellIs" dxfId="1" priority="17" stopIfTrue="1" operator="greaterThan">
      <formula>$D$20</formula>
    </cfRule>
  </conditionalFormatting>
  <conditionalFormatting sqref="H20">
    <cfRule type="cellIs" dxfId="1" priority="23" stopIfTrue="1" operator="greaterThan">
      <formula>$D$20</formula>
    </cfRule>
    <cfRule type="cellIs" dxfId="1" priority="24" stopIfTrue="1" operator="lessThan">
      <formula>$I$20+$J$20+$K$20</formula>
    </cfRule>
  </conditionalFormatting>
  <conditionalFormatting sqref="L20">
    <cfRule type="cellIs" dxfId="1" priority="47" stopIfTrue="1" operator="greaterThan">
      <formula>$D$20</formula>
    </cfRule>
    <cfRule type="cellIs" dxfId="1" priority="48" stopIfTrue="1" operator="lessThan">
      <formula>$M$20+$N$20+$O$20</formula>
    </cfRule>
  </conditionalFormatting>
  <conditionalFormatting sqref="D21">
    <cfRule type="cellIs" dxfId="1" priority="12" stopIfTrue="1" operator="lessThan">
      <formula>$E$21+$F$21+$G$21</formula>
    </cfRule>
  </conditionalFormatting>
  <conditionalFormatting sqref="E21:G21">
    <cfRule type="cellIs" dxfId="1" priority="18" stopIfTrue="1" operator="greaterThan">
      <formula>$D$21</formula>
    </cfRule>
  </conditionalFormatting>
  <conditionalFormatting sqref="H21">
    <cfRule type="cellIs" dxfId="1" priority="25" stopIfTrue="1" operator="greaterThan">
      <formula>$D$21</formula>
    </cfRule>
    <cfRule type="cellIs" dxfId="1" priority="26" stopIfTrue="1" operator="lessThan">
      <formula>$I$21+$J$21+$K$21</formula>
    </cfRule>
  </conditionalFormatting>
  <conditionalFormatting sqref="L21">
    <cfRule type="cellIs" dxfId="1" priority="49" stopIfTrue="1" operator="greaterThan">
      <formula>$D$21</formula>
    </cfRule>
    <cfRule type="cellIs" dxfId="1" priority="50" stopIfTrue="1" operator="lessThan">
      <formula>$M$21+$N$21+$O$21</formula>
    </cfRule>
  </conditionalFormatting>
  <conditionalFormatting sqref="D22">
    <cfRule type="cellIs" dxfId="1" priority="13" stopIfTrue="1" operator="lessThan">
      <formula>$E$22+$F$22+$G$22</formula>
    </cfRule>
  </conditionalFormatting>
  <conditionalFormatting sqref="E22:G22">
    <cfRule type="cellIs" dxfId="1" priority="19" stopIfTrue="1" operator="greaterThan">
      <formula>$D$22</formula>
    </cfRule>
  </conditionalFormatting>
  <conditionalFormatting sqref="H22">
    <cfRule type="cellIs" dxfId="1" priority="27" stopIfTrue="1" operator="greaterThan">
      <formula>$D$22</formula>
    </cfRule>
    <cfRule type="cellIs" dxfId="1" priority="28" stopIfTrue="1" operator="lessThan">
      <formula>$I$22+$J$22+$K$22</formula>
    </cfRule>
  </conditionalFormatting>
  <conditionalFormatting sqref="L22">
    <cfRule type="cellIs" dxfId="1" priority="51" stopIfTrue="1" operator="greaterThan">
      <formula>$D$22</formula>
    </cfRule>
    <cfRule type="cellIs" dxfId="1" priority="52" stopIfTrue="1" operator="lessThan">
      <formula>$M$22+$N$22+$O$22</formula>
    </cfRule>
  </conditionalFormatting>
  <conditionalFormatting sqref="D23">
    <cfRule type="cellIs" dxfId="1" priority="14" stopIfTrue="1" operator="lessThan">
      <formula>$E$23+$F$23+$G$23</formula>
    </cfRule>
  </conditionalFormatting>
  <conditionalFormatting sqref="E23:G23">
    <cfRule type="cellIs" dxfId="1" priority="20" stopIfTrue="1" operator="greaterThan">
      <formula>$D$23</formula>
    </cfRule>
  </conditionalFormatting>
  <conditionalFormatting sqref="H23">
    <cfRule type="cellIs" dxfId="1" priority="29" stopIfTrue="1" operator="greaterThan">
      <formula>$D$23</formula>
    </cfRule>
    <cfRule type="cellIs" dxfId="1" priority="30" stopIfTrue="1" operator="lessThan">
      <formula>$I$23+$J$23+$K$23</formula>
    </cfRule>
  </conditionalFormatting>
  <conditionalFormatting sqref="L23">
    <cfRule type="cellIs" dxfId="1" priority="53" stopIfTrue="1" operator="greaterThan">
      <formula>$D$23</formula>
    </cfRule>
    <cfRule type="cellIs" dxfId="1" priority="54" stopIfTrue="1" operator="lessThan">
      <formula>$M$23+$N$23+$O$23</formula>
    </cfRule>
  </conditionalFormatting>
  <conditionalFormatting sqref="D24">
    <cfRule type="cellIs" dxfId="1" priority="15" stopIfTrue="1" operator="lessThan">
      <formula>$E$24+$F$24+$G$24</formula>
    </cfRule>
  </conditionalFormatting>
  <conditionalFormatting sqref="E24:G24">
    <cfRule type="cellIs" dxfId="1" priority="21" stopIfTrue="1" operator="greaterThan">
      <formula>$D$24</formula>
    </cfRule>
  </conditionalFormatting>
  <conditionalFormatting sqref="H24">
    <cfRule type="cellIs" dxfId="1" priority="31" stopIfTrue="1" operator="greaterThan">
      <formula>$D$24</formula>
    </cfRule>
    <cfRule type="cellIs" dxfId="1" priority="32" stopIfTrue="1" operator="lessThan">
      <formula>$I$24+$J$24+$K$24</formula>
    </cfRule>
  </conditionalFormatting>
  <conditionalFormatting sqref="L24">
    <cfRule type="cellIs" dxfId="1" priority="55" stopIfTrue="1" operator="greaterThan">
      <formula>$D$24</formula>
    </cfRule>
    <cfRule type="cellIs" dxfId="1" priority="56" stopIfTrue="1" operator="lessThan">
      <formula>$M$24+$N$24+$O$24</formula>
    </cfRule>
  </conditionalFormatting>
  <conditionalFormatting sqref="D25">
    <cfRule type="cellIs" dxfId="1" priority="16" stopIfTrue="1" operator="lessThan">
      <formula>$E$25+$F$25+$G$25</formula>
    </cfRule>
  </conditionalFormatting>
  <conditionalFormatting sqref="E25:G25">
    <cfRule type="cellIs" dxfId="1" priority="22" stopIfTrue="1" operator="greaterThan">
      <formula>$D$25</formula>
    </cfRule>
  </conditionalFormatting>
  <conditionalFormatting sqref="H25">
    <cfRule type="cellIs" dxfId="1" priority="33" stopIfTrue="1" operator="greaterThan">
      <formula>$D$25</formula>
    </cfRule>
    <cfRule type="cellIs" dxfId="1" priority="34" stopIfTrue="1" operator="lessThan">
      <formula>$I$25+$J$25+$K$25</formula>
    </cfRule>
  </conditionalFormatting>
  <conditionalFormatting sqref="L25">
    <cfRule type="cellIs" dxfId="1" priority="57" stopIfTrue="1" operator="greaterThan">
      <formula>$D$25</formula>
    </cfRule>
    <cfRule type="cellIs" dxfId="1" priority="58" stopIfTrue="1" operator="lessThan">
      <formula>$M$25+$N$25+$O$25</formula>
    </cfRule>
  </conditionalFormatting>
  <conditionalFormatting sqref="D26">
    <cfRule type="cellIs" dxfId="1" priority="59" stopIfTrue="1" operator="lessThan">
      <formula>$E$26+$F$26+$G$26</formula>
    </cfRule>
  </conditionalFormatting>
  <conditionalFormatting sqref="E26:G26">
    <cfRule type="cellIs" dxfId="1" priority="61" stopIfTrue="1" operator="greaterThan">
      <formula>$D$26</formula>
    </cfRule>
  </conditionalFormatting>
  <conditionalFormatting sqref="H26">
    <cfRule type="cellIs" dxfId="1" priority="63" stopIfTrue="1" operator="greaterThan">
      <formula>$D$26</formula>
    </cfRule>
    <cfRule type="cellIs" dxfId="1" priority="64" stopIfTrue="1" operator="lessThan">
      <formula>$I$26+$J$26+$K$26</formula>
    </cfRule>
  </conditionalFormatting>
  <conditionalFormatting sqref="L26">
    <cfRule type="cellIs" dxfId="1" priority="67" stopIfTrue="1" operator="greaterThan">
      <formula>$D$26</formula>
    </cfRule>
    <cfRule type="cellIs" dxfId="1" priority="68" stopIfTrue="1" operator="lessThan">
      <formula>$M$26+$N$26+$O$26</formula>
    </cfRule>
  </conditionalFormatting>
  <conditionalFormatting sqref="D27">
    <cfRule type="cellIs" dxfId="1" priority="60" stopIfTrue="1" operator="lessThan">
      <formula>$E$27+$F$27+$G$27</formula>
    </cfRule>
  </conditionalFormatting>
  <conditionalFormatting sqref="E27:G27">
    <cfRule type="cellIs" dxfId="1" priority="62" stopIfTrue="1" operator="greaterThan">
      <formula>$D$27</formula>
    </cfRule>
  </conditionalFormatting>
  <conditionalFormatting sqref="H27">
    <cfRule type="cellIs" dxfId="1" priority="65" stopIfTrue="1" operator="greaterThan">
      <formula>$D$27</formula>
    </cfRule>
    <cfRule type="cellIs" dxfId="1" priority="66" stopIfTrue="1" operator="lessThan">
      <formula>$I$27+$J$27+$K$27</formula>
    </cfRule>
  </conditionalFormatting>
  <conditionalFormatting sqref="D28">
    <cfRule type="cellIs" dxfId="1" priority="75" stopIfTrue="1" operator="lessThan">
      <formula>$E$28+$F$28+$G$28</formula>
    </cfRule>
  </conditionalFormatting>
  <conditionalFormatting sqref="E28:G28">
    <cfRule type="cellIs" dxfId="1" priority="77" stopIfTrue="1" operator="greaterThan">
      <formula>$D$28</formula>
    </cfRule>
  </conditionalFormatting>
  <conditionalFormatting sqref="H28">
    <cfRule type="cellIs" dxfId="1" priority="79" stopIfTrue="1" operator="greaterThan">
      <formula>$D$28</formula>
    </cfRule>
    <cfRule type="cellIs" dxfId="1" priority="80" stopIfTrue="1" operator="lessThan">
      <formula>$I$28+$J$28+$K$28</formula>
    </cfRule>
  </conditionalFormatting>
  <conditionalFormatting sqref="D29">
    <cfRule type="cellIs" dxfId="1" priority="76" stopIfTrue="1" operator="lessThan">
      <formula>$E$29+$F$29+$G$29</formula>
    </cfRule>
  </conditionalFormatting>
  <conditionalFormatting sqref="E29:G29">
    <cfRule type="cellIs" dxfId="1" priority="78" stopIfTrue="1" operator="greaterThan">
      <formula>$D$29</formula>
    </cfRule>
  </conditionalFormatting>
  <conditionalFormatting sqref="H29">
    <cfRule type="cellIs" dxfId="1" priority="81" stopIfTrue="1" operator="greaterThan">
      <formula>$D$29</formula>
    </cfRule>
    <cfRule type="cellIs" dxfId="1" priority="82" stopIfTrue="1" operator="lessThan">
      <formula>$I$29+$J$29+$K$29</formula>
    </cfRule>
  </conditionalFormatting>
  <conditionalFormatting sqref="D30">
    <cfRule type="cellIs" dxfId="1" priority="213" stopIfTrue="1" operator="lessThan">
      <formula>$E$30+$F$30+$G$30</formula>
    </cfRule>
  </conditionalFormatting>
  <conditionalFormatting sqref="E30:G30">
    <cfRule type="cellIs" dxfId="1" priority="214" stopIfTrue="1" operator="greaterThan">
      <formula>$D$30</formula>
    </cfRule>
  </conditionalFormatting>
  <conditionalFormatting sqref="H30">
    <cfRule type="cellIs" dxfId="1" priority="215" stopIfTrue="1" operator="greaterThan">
      <formula>$D$30</formula>
    </cfRule>
    <cfRule type="cellIs" dxfId="1" priority="216" stopIfTrue="1" operator="lessThan">
      <formula>$I$30+$J$30+$K$30</formula>
    </cfRule>
  </conditionalFormatting>
  <conditionalFormatting sqref="L30">
    <cfRule type="cellIs" dxfId="1" priority="220" stopIfTrue="1" operator="greaterThan">
      <formula>$D$30</formula>
    </cfRule>
    <cfRule type="cellIs" dxfId="1" priority="221" stopIfTrue="1" operator="lessThan">
      <formula>$M$30+$N$30+$O$30</formula>
    </cfRule>
  </conditionalFormatting>
  <conditionalFormatting sqref="D31">
    <cfRule type="cellIs" dxfId="1" priority="222" stopIfTrue="1" operator="lessThan">
      <formula>$E$31+$F$31+$G$31</formula>
    </cfRule>
  </conditionalFormatting>
  <conditionalFormatting sqref="E31:G31">
    <cfRule type="cellIs" dxfId="1" priority="223" stopIfTrue="1" operator="greaterThan">
      <formula>$D$31</formula>
    </cfRule>
  </conditionalFormatting>
  <conditionalFormatting sqref="H31">
    <cfRule type="cellIs" dxfId="1" priority="224" stopIfTrue="1" operator="greaterThan">
      <formula>$D$31</formula>
    </cfRule>
    <cfRule type="cellIs" dxfId="1" priority="225" stopIfTrue="1" operator="lessThan">
      <formula>$I$31+$J$31+$K$31</formula>
    </cfRule>
  </conditionalFormatting>
  <conditionalFormatting sqref="L31">
    <cfRule type="cellIs" dxfId="1" priority="229" stopIfTrue="1" operator="greaterThan">
      <formula>$D$31</formula>
    </cfRule>
    <cfRule type="cellIs" dxfId="1" priority="230" stopIfTrue="1" operator="lessThan">
      <formula>$M$31+$N$31+$O$31</formula>
    </cfRule>
  </conditionalFormatting>
  <conditionalFormatting sqref="D32">
    <cfRule type="cellIs" dxfId="1" priority="231" stopIfTrue="1" operator="lessThan">
      <formula>$E$32+$F$32+$G$32</formula>
    </cfRule>
  </conditionalFormatting>
  <conditionalFormatting sqref="H32">
    <cfRule type="cellIs" dxfId="1" priority="233" stopIfTrue="1" operator="greaterThan">
      <formula>$D$32</formula>
    </cfRule>
    <cfRule type="cellIs" dxfId="1" priority="234" stopIfTrue="1" operator="lessThan">
      <formula>$I$32+$J$32+$K$32</formula>
    </cfRule>
  </conditionalFormatting>
  <conditionalFormatting sqref="L32">
    <cfRule type="cellIs" dxfId="1" priority="237" stopIfTrue="1" operator="greaterThan">
      <formula>$D$32</formula>
    </cfRule>
    <cfRule type="cellIs" dxfId="1" priority="238" stopIfTrue="1" operator="lessThan">
      <formula>$M$32+$N$32+$O$32</formula>
    </cfRule>
  </conditionalFormatting>
  <conditionalFormatting sqref="M32">
    <cfRule type="cellIs" dxfId="1" priority="239" stopIfTrue="1" operator="greaterThan">
      <formula>$E$32</formula>
    </cfRule>
  </conditionalFormatting>
  <conditionalFormatting sqref="D33">
    <cfRule type="cellIs" dxfId="1" priority="240" stopIfTrue="1" operator="lessThan">
      <formula>$E$33+$F$33+$G$33</formula>
    </cfRule>
  </conditionalFormatting>
  <conditionalFormatting sqref="E33:G33">
    <cfRule type="cellIs" dxfId="1" priority="241" stopIfTrue="1" operator="greaterThan">
      <formula>$D$33</formula>
    </cfRule>
  </conditionalFormatting>
  <conditionalFormatting sqref="H33">
    <cfRule type="cellIs" dxfId="1" priority="242" stopIfTrue="1" operator="greaterThan">
      <formula>$D$33</formula>
    </cfRule>
    <cfRule type="cellIs" dxfId="1" priority="243" stopIfTrue="1" operator="lessThan">
      <formula>$I$33+$J$33+$K$33</formula>
    </cfRule>
  </conditionalFormatting>
  <conditionalFormatting sqref="L33">
    <cfRule type="cellIs" dxfId="1" priority="247" stopIfTrue="1" operator="greaterThan">
      <formula>$D$33</formula>
    </cfRule>
    <cfRule type="cellIs" dxfId="1" priority="248" stopIfTrue="1" operator="lessThan">
      <formula>$M$33+$N$33+$O$33</formula>
    </cfRule>
  </conditionalFormatting>
  <conditionalFormatting sqref="D34">
    <cfRule type="cellIs" dxfId="1" priority="249" stopIfTrue="1" operator="lessThan">
      <formula>$E$34+$F$34+$G$34</formula>
    </cfRule>
  </conditionalFormatting>
  <conditionalFormatting sqref="E34:G34">
    <cfRule type="cellIs" dxfId="1" priority="250" stopIfTrue="1" operator="greaterThan">
      <formula>$D$34</formula>
    </cfRule>
  </conditionalFormatting>
  <conditionalFormatting sqref="H34">
    <cfRule type="cellIs" dxfId="1" priority="251" stopIfTrue="1" operator="greaterThan">
      <formula>$D$34</formula>
    </cfRule>
    <cfRule type="cellIs" dxfId="1" priority="252" stopIfTrue="1" operator="lessThan">
      <formula>$I$34+$J$34+$K$34</formula>
    </cfRule>
  </conditionalFormatting>
  <conditionalFormatting sqref="L34">
    <cfRule type="cellIs" dxfId="1" priority="256" stopIfTrue="1" operator="greaterThan">
      <formula>$D$34</formula>
    </cfRule>
    <cfRule type="cellIs" dxfId="1" priority="257" stopIfTrue="1" operator="lessThan">
      <formula>$M$34+$N$34+$O$34</formula>
    </cfRule>
  </conditionalFormatting>
  <conditionalFormatting sqref="L27:L29">
    <cfRule type="cellIs" dxfId="1" priority="69" stopIfTrue="1" operator="greaterThan">
      <formula>$D$27</formula>
    </cfRule>
    <cfRule type="cellIs" dxfId="1" priority="70" stopIfTrue="1" operator="lessThan">
      <formula>$M$27+$N$27+$O$27</formula>
    </cfRule>
  </conditionalFormatting>
  <conditionalFormatting sqref="I6;M6">
    <cfRule type="cellIs" dxfId="1" priority="204" stopIfTrue="1" operator="greaterThan">
      <formula>$E$6</formula>
    </cfRule>
  </conditionalFormatting>
  <conditionalFormatting sqref="J6;N6">
    <cfRule type="cellIs" dxfId="1" priority="207" stopIfTrue="1" operator="greaterThan">
      <formula>$F$6</formula>
    </cfRule>
  </conditionalFormatting>
  <conditionalFormatting sqref="K6;O6">
    <cfRule type="cellIs" dxfId="1" priority="210" stopIfTrue="1" operator="greaterThan">
      <formula>$G$6</formula>
    </cfRule>
  </conditionalFormatting>
  <conditionalFormatting sqref="I7;M7">
    <cfRule type="cellIs" dxfId="1" priority="205" stopIfTrue="1" operator="greaterThan">
      <formula>$E$7</formula>
    </cfRule>
  </conditionalFormatting>
  <conditionalFormatting sqref="J7;N7">
    <cfRule type="cellIs" dxfId="1" priority="208" stopIfTrue="1" operator="greaterThan">
      <formula>$F$7</formula>
    </cfRule>
  </conditionalFormatting>
  <conditionalFormatting sqref="K7;O7">
    <cfRule type="cellIs" dxfId="1" priority="211" stopIfTrue="1" operator="greaterThan">
      <formula>$G$7</formula>
    </cfRule>
  </conditionalFormatting>
  <conditionalFormatting sqref="I8;M8">
    <cfRule type="cellIs" dxfId="1" priority="206" stopIfTrue="1" operator="greaterThan">
      <formula>$E$8</formula>
    </cfRule>
  </conditionalFormatting>
  <conditionalFormatting sqref="J8;N8">
    <cfRule type="cellIs" dxfId="1" priority="209" stopIfTrue="1" operator="greaterThan">
      <formula>$F$8</formula>
    </cfRule>
  </conditionalFormatting>
  <conditionalFormatting sqref="K8;O8">
    <cfRule type="cellIs" dxfId="1" priority="212" stopIfTrue="1" operator="greaterThan">
      <formula>$G$8</formula>
    </cfRule>
  </conditionalFormatting>
  <conditionalFormatting sqref="I9;M9">
    <cfRule type="cellIs" dxfId="1" priority="142" stopIfTrue="1" operator="greaterThan">
      <formula>$E$9</formula>
    </cfRule>
  </conditionalFormatting>
  <conditionalFormatting sqref="J9;N9">
    <cfRule type="cellIs" dxfId="1" priority="87" stopIfTrue="1" operator="greaterThan">
      <formula>$F$9</formula>
    </cfRule>
  </conditionalFormatting>
  <conditionalFormatting sqref="K9;O9">
    <cfRule type="cellIs" dxfId="1" priority="153" stopIfTrue="1" operator="greaterThan">
      <formula>$G$9</formula>
    </cfRule>
  </conditionalFormatting>
  <conditionalFormatting sqref="I10;M10">
    <cfRule type="cellIs" dxfId="1" priority="143" stopIfTrue="1" operator="greaterThan">
      <formula>$E$10</formula>
    </cfRule>
  </conditionalFormatting>
  <conditionalFormatting sqref="J10;N10">
    <cfRule type="cellIs" dxfId="1" priority="88" stopIfTrue="1" operator="greaterThan">
      <formula>$F$10</formula>
    </cfRule>
  </conditionalFormatting>
  <conditionalFormatting sqref="K10;O10">
    <cfRule type="cellIs" dxfId="1" priority="154" stopIfTrue="1" operator="greaterThan">
      <formula>$G$10</formula>
    </cfRule>
  </conditionalFormatting>
  <conditionalFormatting sqref="I11;M11">
    <cfRule type="cellIs" dxfId="1" priority="144" stopIfTrue="1" operator="greaterThan">
      <formula>$E$11</formula>
    </cfRule>
  </conditionalFormatting>
  <conditionalFormatting sqref="J11;N11">
    <cfRule type="cellIs" dxfId="1" priority="89" stopIfTrue="1" operator="greaterThan">
      <formula>$F$11</formula>
    </cfRule>
  </conditionalFormatting>
  <conditionalFormatting sqref="K11;O11">
    <cfRule type="cellIs" dxfId="1" priority="155" stopIfTrue="1" operator="greaterThan">
      <formula>$G$11</formula>
    </cfRule>
  </conditionalFormatting>
  <conditionalFormatting sqref="I12;M12">
    <cfRule type="cellIs" dxfId="1" priority="145" stopIfTrue="1" operator="greaterThan">
      <formula>$E$12</formula>
    </cfRule>
  </conditionalFormatting>
  <conditionalFormatting sqref="J12;N12">
    <cfRule type="cellIs" dxfId="1" priority="90" stopIfTrue="1" operator="greaterThan">
      <formula>$F$12</formula>
    </cfRule>
  </conditionalFormatting>
  <conditionalFormatting sqref="K12;O12">
    <cfRule type="cellIs" dxfId="1" priority="156" stopIfTrue="1" operator="greaterThan">
      <formula>$G$12</formula>
    </cfRule>
  </conditionalFormatting>
  <conditionalFormatting sqref="I13;M13">
    <cfRule type="cellIs" dxfId="1" priority="146" stopIfTrue="1" operator="greaterThan">
      <formula>$E$13</formula>
    </cfRule>
  </conditionalFormatting>
  <conditionalFormatting sqref="J13;N13">
    <cfRule type="cellIs" dxfId="1" priority="91" stopIfTrue="1" operator="greaterThan">
      <formula>$F$13</formula>
    </cfRule>
  </conditionalFormatting>
  <conditionalFormatting sqref="K13;O13">
    <cfRule type="cellIs" dxfId="1" priority="157" stopIfTrue="1" operator="greaterThan">
      <formula>$G$13</formula>
    </cfRule>
  </conditionalFormatting>
  <conditionalFormatting sqref="I14;M14">
    <cfRule type="cellIs" dxfId="1" priority="147" stopIfTrue="1" operator="greaterThan">
      <formula>$E$14</formula>
    </cfRule>
  </conditionalFormatting>
  <conditionalFormatting sqref="J14;N14">
    <cfRule type="cellIs" dxfId="1" priority="92" stopIfTrue="1" operator="greaterThan">
      <formula>$F$14</formula>
    </cfRule>
  </conditionalFormatting>
  <conditionalFormatting sqref="K14;O14">
    <cfRule type="cellIs" dxfId="1" priority="158" stopIfTrue="1" operator="greaterThan">
      <formula>$G$14</formula>
    </cfRule>
  </conditionalFormatting>
  <conditionalFormatting sqref="I15;M15">
    <cfRule type="cellIs" dxfId="1" priority="148" stopIfTrue="1" operator="greaterThan">
      <formula>$E$15</formula>
    </cfRule>
  </conditionalFormatting>
  <conditionalFormatting sqref="J15;N15">
    <cfRule type="cellIs" dxfId="1" priority="93" stopIfTrue="1" operator="greaterThan">
      <formula>$F$15</formula>
    </cfRule>
  </conditionalFormatting>
  <conditionalFormatting sqref="K15;O15">
    <cfRule type="cellIs" dxfId="1" priority="159" stopIfTrue="1" operator="greaterThan">
      <formula>$G$15</formula>
    </cfRule>
  </conditionalFormatting>
  <conditionalFormatting sqref="I16;M16">
    <cfRule type="cellIs" dxfId="1" priority="149" stopIfTrue="1" operator="greaterThan">
      <formula>$E$16</formula>
    </cfRule>
  </conditionalFormatting>
  <conditionalFormatting sqref="J16;N16">
    <cfRule type="cellIs" dxfId="1" priority="94" stopIfTrue="1" operator="greaterThan">
      <formula>$F$16</formula>
    </cfRule>
  </conditionalFormatting>
  <conditionalFormatting sqref="K16;O16">
    <cfRule type="cellIs" dxfId="1" priority="160" stopIfTrue="1" operator="greaterThan">
      <formula>$G$16</formula>
    </cfRule>
  </conditionalFormatting>
  <conditionalFormatting sqref="I17;M17">
    <cfRule type="cellIs" dxfId="1" priority="150" stopIfTrue="1" operator="greaterThan">
      <formula>$E$17</formula>
    </cfRule>
  </conditionalFormatting>
  <conditionalFormatting sqref="J17;N17">
    <cfRule type="cellIs" dxfId="1" priority="95" stopIfTrue="1" operator="greaterThan">
      <formula>$F$17</formula>
    </cfRule>
  </conditionalFormatting>
  <conditionalFormatting sqref="K17;O17">
    <cfRule type="cellIs" dxfId="1" priority="161" stopIfTrue="1" operator="greaterThan">
      <formula>$G$17</formula>
    </cfRule>
  </conditionalFormatting>
  <conditionalFormatting sqref="I18;M18">
    <cfRule type="cellIs" dxfId="1" priority="151" stopIfTrue="1" operator="greaterThan">
      <formula>$E$18</formula>
    </cfRule>
  </conditionalFormatting>
  <conditionalFormatting sqref="J18;N18">
    <cfRule type="cellIs" dxfId="1" priority="96" stopIfTrue="1" operator="greaterThan">
      <formula>$F$18</formula>
    </cfRule>
  </conditionalFormatting>
  <conditionalFormatting sqref="K18;O18">
    <cfRule type="cellIs" dxfId="1" priority="162" stopIfTrue="1" operator="greaterThan">
      <formula>$G$18</formula>
    </cfRule>
  </conditionalFormatting>
  <conditionalFormatting sqref="I19;M19">
    <cfRule type="cellIs" dxfId="1" priority="152" stopIfTrue="1" operator="greaterThan">
      <formula>$E$19</formula>
    </cfRule>
  </conditionalFormatting>
  <conditionalFormatting sqref="J19;N19">
    <cfRule type="cellIs" dxfId="1" priority="97" stopIfTrue="1" operator="greaterThan">
      <formula>$F$19</formula>
    </cfRule>
  </conditionalFormatting>
  <conditionalFormatting sqref="K19;O19">
    <cfRule type="cellIs" dxfId="1" priority="163" stopIfTrue="1" operator="greaterThan">
      <formula>$G$19</formula>
    </cfRule>
  </conditionalFormatting>
  <conditionalFormatting sqref="I20;M20">
    <cfRule type="cellIs" dxfId="1" priority="35" stopIfTrue="1" operator="greaterThan">
      <formula>$E$20</formula>
    </cfRule>
  </conditionalFormatting>
  <conditionalFormatting sqref="J20;N20">
    <cfRule type="cellIs" dxfId="1" priority="1" stopIfTrue="1" operator="greaterThan">
      <formula>$F$20</formula>
    </cfRule>
  </conditionalFormatting>
  <conditionalFormatting sqref="K20;O20">
    <cfRule type="cellIs" dxfId="1" priority="41" stopIfTrue="1" operator="greaterThan">
      <formula>$G$20</formula>
    </cfRule>
  </conditionalFormatting>
  <conditionalFormatting sqref="I21;M21">
    <cfRule type="cellIs" dxfId="1" priority="36" stopIfTrue="1" operator="greaterThan">
      <formula>$E$21</formula>
    </cfRule>
  </conditionalFormatting>
  <conditionalFormatting sqref="J21;N21">
    <cfRule type="cellIs" dxfId="1" priority="2" stopIfTrue="1" operator="greaterThan">
      <formula>$F$21</formula>
    </cfRule>
  </conditionalFormatting>
  <conditionalFormatting sqref="K21;O21">
    <cfRule type="cellIs" dxfId="1" priority="42" stopIfTrue="1" operator="greaterThan">
      <formula>$G$21</formula>
    </cfRule>
  </conditionalFormatting>
  <conditionalFormatting sqref="I22;M22">
    <cfRule type="cellIs" dxfId="1" priority="37" stopIfTrue="1" operator="greaterThan">
      <formula>$E$22</formula>
    </cfRule>
  </conditionalFormatting>
  <conditionalFormatting sqref="J22;N22">
    <cfRule type="cellIs" dxfId="1" priority="3" stopIfTrue="1" operator="greaterThan">
      <formula>$F$22</formula>
    </cfRule>
  </conditionalFormatting>
  <conditionalFormatting sqref="K22;O22">
    <cfRule type="cellIs" dxfId="1" priority="43" stopIfTrue="1" operator="greaterThan">
      <formula>$G$22</formula>
    </cfRule>
  </conditionalFormatting>
  <conditionalFormatting sqref="I23;M23">
    <cfRule type="cellIs" dxfId="1" priority="38" stopIfTrue="1" operator="greaterThan">
      <formula>$E$23</formula>
    </cfRule>
  </conditionalFormatting>
  <conditionalFormatting sqref="J23;N23">
    <cfRule type="cellIs" dxfId="1" priority="4" stopIfTrue="1" operator="greaterThan">
      <formula>$F$23</formula>
    </cfRule>
  </conditionalFormatting>
  <conditionalFormatting sqref="K23;O23">
    <cfRule type="cellIs" dxfId="1" priority="44" stopIfTrue="1" operator="greaterThan">
      <formula>$G$23</formula>
    </cfRule>
  </conditionalFormatting>
  <conditionalFormatting sqref="I24;M24">
    <cfRule type="cellIs" dxfId="1" priority="39" stopIfTrue="1" operator="greaterThan">
      <formula>$E$24</formula>
    </cfRule>
  </conditionalFormatting>
  <conditionalFormatting sqref="J24;N24">
    <cfRule type="cellIs" dxfId="1" priority="5" stopIfTrue="1" operator="greaterThan">
      <formula>$F$24</formula>
    </cfRule>
  </conditionalFormatting>
  <conditionalFormatting sqref="K24;O24">
    <cfRule type="cellIs" dxfId="1" priority="45" stopIfTrue="1" operator="greaterThan">
      <formula>$G$24</formula>
    </cfRule>
  </conditionalFormatting>
  <conditionalFormatting sqref="M25;I25">
    <cfRule type="cellIs" dxfId="1" priority="40" stopIfTrue="1" operator="greaterThan">
      <formula>$E$25</formula>
    </cfRule>
  </conditionalFormatting>
  <conditionalFormatting sqref="N25;J25">
    <cfRule type="cellIs" dxfId="1" priority="6" stopIfTrue="1" operator="greaterThan">
      <formula>$F$25</formula>
    </cfRule>
  </conditionalFormatting>
  <conditionalFormatting sqref="O25;K25">
    <cfRule type="cellIs" dxfId="1" priority="46" stopIfTrue="1" operator="greaterThan">
      <formula>$G$25</formula>
    </cfRule>
  </conditionalFormatting>
  <conditionalFormatting sqref="M26;I26">
    <cfRule type="cellIs" dxfId="1" priority="71" stopIfTrue="1" operator="greaterThan">
      <formula>$E$26</formula>
    </cfRule>
  </conditionalFormatting>
  <conditionalFormatting sqref="N26;J26">
    <cfRule type="cellIs" dxfId="1" priority="7" stopIfTrue="1" operator="greaterThan">
      <formula>$F$26</formula>
    </cfRule>
  </conditionalFormatting>
  <conditionalFormatting sqref="O26;K26">
    <cfRule type="cellIs" dxfId="1" priority="73" stopIfTrue="1" operator="greaterThan">
      <formula>$G$26</formula>
    </cfRule>
  </conditionalFormatting>
  <conditionalFormatting sqref="I27;M27">
    <cfRule type="cellIs" dxfId="1" priority="72" stopIfTrue="1" operator="greaterThan">
      <formula>$E$27</formula>
    </cfRule>
  </conditionalFormatting>
  <conditionalFormatting sqref="J27;N27">
    <cfRule type="cellIs" dxfId="1" priority="8" stopIfTrue="1" operator="greaterThan">
      <formula>$F$27</formula>
    </cfRule>
  </conditionalFormatting>
  <conditionalFormatting sqref="K27;O27">
    <cfRule type="cellIs" dxfId="1" priority="74" stopIfTrue="1" operator="greaterThan">
      <formula>$G$27</formula>
    </cfRule>
  </conditionalFormatting>
  <conditionalFormatting sqref="I28;M28">
    <cfRule type="cellIs" dxfId="1" priority="83" stopIfTrue="1" operator="greaterThan">
      <formula>$E$28</formula>
    </cfRule>
  </conditionalFormatting>
  <conditionalFormatting sqref="J28;N28">
    <cfRule type="cellIs" dxfId="1" priority="9" stopIfTrue="1" operator="greaterThan">
      <formula>$F$28</formula>
    </cfRule>
  </conditionalFormatting>
  <conditionalFormatting sqref="K28;O28">
    <cfRule type="cellIs" dxfId="1" priority="85" stopIfTrue="1" operator="greaterThan">
      <formula>$G$28</formula>
    </cfRule>
  </conditionalFormatting>
  <conditionalFormatting sqref="I29;M29">
    <cfRule type="cellIs" dxfId="1" priority="84" stopIfTrue="1" operator="greaterThan">
      <formula>$E$29</formula>
    </cfRule>
  </conditionalFormatting>
  <conditionalFormatting sqref="J29;N29">
    <cfRule type="cellIs" dxfId="1" priority="10" stopIfTrue="1" operator="greaterThan">
      <formula>$F$29</formula>
    </cfRule>
  </conditionalFormatting>
  <conditionalFormatting sqref="K29;O29">
    <cfRule type="cellIs" dxfId="1" priority="86" stopIfTrue="1" operator="greaterThan">
      <formula>$G$29</formula>
    </cfRule>
  </conditionalFormatting>
  <conditionalFormatting sqref="I30;M30">
    <cfRule type="cellIs" dxfId="1" priority="217" stopIfTrue="1" operator="greaterThan">
      <formula>$E$30</formula>
    </cfRule>
  </conditionalFormatting>
  <conditionalFormatting sqref="J30;N30">
    <cfRule type="cellIs" dxfId="1" priority="218" stopIfTrue="1" operator="greaterThan">
      <formula>$F$30</formula>
    </cfRule>
  </conditionalFormatting>
  <conditionalFormatting sqref="K30;O30">
    <cfRule type="cellIs" dxfId="1" priority="219" stopIfTrue="1" operator="greaterThan">
      <formula>$G$30</formula>
    </cfRule>
  </conditionalFormatting>
  <conditionalFormatting sqref="I31;M31">
    <cfRule type="cellIs" dxfId="1" priority="226" stopIfTrue="1" operator="greaterThan">
      <formula>$E$31</formula>
    </cfRule>
  </conditionalFormatting>
  <conditionalFormatting sqref="J31;N31">
    <cfRule type="cellIs" dxfId="1" priority="227" stopIfTrue="1" operator="greaterThan">
      <formula>$F$31</formula>
    </cfRule>
  </conditionalFormatting>
  <conditionalFormatting sqref="K31;O31">
    <cfRule type="cellIs" dxfId="1" priority="228" stopIfTrue="1" operator="greaterThan">
      <formula>$G$31</formula>
    </cfRule>
  </conditionalFormatting>
  <conditionalFormatting sqref="E32:G32;I32">
    <cfRule type="cellIs" dxfId="1" priority="232" stopIfTrue="1" operator="greaterThan">
      <formula>$D$32</formula>
    </cfRule>
  </conditionalFormatting>
  <conditionalFormatting sqref="J32;N32">
    <cfRule type="cellIs" dxfId="1" priority="235" stopIfTrue="1" operator="greaterThan">
      <formula>$F$32</formula>
    </cfRule>
  </conditionalFormatting>
  <conditionalFormatting sqref="K32;O32">
    <cfRule type="cellIs" dxfId="1" priority="236" stopIfTrue="1" operator="greaterThan">
      <formula>$G$32</formula>
    </cfRule>
  </conditionalFormatting>
  <conditionalFormatting sqref="I33;M33">
    <cfRule type="cellIs" dxfId="1" priority="244" stopIfTrue="1" operator="greaterThan">
      <formula>$E$33</formula>
    </cfRule>
  </conditionalFormatting>
  <conditionalFormatting sqref="J33;N33">
    <cfRule type="cellIs" dxfId="1" priority="245" stopIfTrue="1" operator="greaterThan">
      <formula>$F$33</formula>
    </cfRule>
  </conditionalFormatting>
  <conditionalFormatting sqref="K33;O33">
    <cfRule type="cellIs" dxfId="1" priority="246" stopIfTrue="1" operator="greaterThan">
      <formula>$G$33</formula>
    </cfRule>
  </conditionalFormatting>
  <conditionalFormatting sqref="I34;M34">
    <cfRule type="cellIs" dxfId="1" priority="253" stopIfTrue="1" operator="greaterThan">
      <formula>$E$34</formula>
    </cfRule>
  </conditionalFormatting>
  <conditionalFormatting sqref="J34;N34">
    <cfRule type="cellIs" dxfId="1" priority="254" stopIfTrue="1" operator="greaterThan">
      <formula>$F$34</formula>
    </cfRule>
  </conditionalFormatting>
  <conditionalFormatting sqref="K34;O34">
    <cfRule type="cellIs" dxfId="1" priority="255" stopIfTrue="1" operator="greaterThan">
      <formula>$G$34</formula>
    </cfRule>
  </conditionalFormatting>
  <pageMargins left="0.78740157480315" right="0" top="0.433070866141732" bottom="0" header="0" footer="0"/>
  <pageSetup paperSize="1" scale="90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workbookViewId="0">
      <selection activeCell="D24" sqref="D24"/>
    </sheetView>
  </sheetViews>
  <sheetFormatPr defaultColWidth="9" defaultRowHeight="12.75"/>
  <cols>
    <col min="1" max="1" width="8.28888888888889" style="466" customWidth="1"/>
    <col min="2" max="2" width="5.71111111111111" style="466" customWidth="1"/>
    <col min="3" max="3" width="25.8555555555556" style="466" customWidth="1"/>
    <col min="4" max="4" width="9.14444444444444" style="466"/>
    <col min="5" max="5" width="8.28888888888889" style="466" customWidth="1"/>
    <col min="6" max="6" width="8.14444444444444" style="466" customWidth="1"/>
    <col min="7" max="7" width="8.56666666666667" style="466" customWidth="1"/>
    <col min="8" max="9" width="7.71111111111111" style="466" customWidth="1"/>
    <col min="10" max="10" width="10.7111111111111" style="466" customWidth="1"/>
    <col min="11" max="11" width="7.14444444444444" style="466" customWidth="1"/>
    <col min="12" max="12" width="9.71111111111111" style="466" customWidth="1"/>
    <col min="13" max="13" width="8.28888888888889" style="466" customWidth="1"/>
    <col min="14" max="14" width="7.85555555555556" style="466" customWidth="1"/>
    <col min="15" max="15" width="7.14444444444444" style="466" customWidth="1"/>
    <col min="16" max="16" width="1.85555555555556" style="466" customWidth="1"/>
    <col min="17" max="17" width="2.56666666666667" style="466" customWidth="1"/>
    <col min="18" max="16384" width="9.14444444444444" style="466"/>
  </cols>
  <sheetData>
    <row r="1" ht="18" customHeight="1" spans="2:15">
      <c r="B1" s="469" t="s">
        <v>48</v>
      </c>
      <c r="C1" s="470" t="s">
        <v>49</v>
      </c>
      <c r="D1" s="471" t="s">
        <v>50</v>
      </c>
      <c r="E1" s="472"/>
      <c r="F1" s="472"/>
      <c r="G1" s="472"/>
      <c r="H1" s="472"/>
      <c r="I1" s="472"/>
      <c r="J1" s="472"/>
      <c r="K1" s="526"/>
      <c r="L1" s="472"/>
      <c r="M1" s="472"/>
      <c r="N1" s="472"/>
      <c r="O1" s="527"/>
    </row>
    <row r="2" ht="18" customHeight="1" spans="2:15">
      <c r="B2" s="473"/>
      <c r="C2" s="474"/>
      <c r="D2" s="475" t="s">
        <v>51</v>
      </c>
      <c r="E2" s="476" t="s">
        <v>52</v>
      </c>
      <c r="F2" s="476"/>
      <c r="G2" s="476"/>
      <c r="H2" s="476" t="s">
        <v>53</v>
      </c>
      <c r="I2" s="528"/>
      <c r="J2" s="528"/>
      <c r="K2" s="528"/>
      <c r="L2" s="529" t="s">
        <v>54</v>
      </c>
      <c r="M2" s="529"/>
      <c r="N2" s="529"/>
      <c r="O2" s="530"/>
    </row>
    <row r="3" ht="23.25" customHeight="1" spans="2:15">
      <c r="B3" s="473"/>
      <c r="C3" s="474"/>
      <c r="D3" s="475"/>
      <c r="E3" s="476" t="s">
        <v>55</v>
      </c>
      <c r="F3" s="476" t="s">
        <v>56</v>
      </c>
      <c r="G3" s="476" t="s">
        <v>57</v>
      </c>
      <c r="H3" s="476" t="s">
        <v>51</v>
      </c>
      <c r="I3" s="476" t="s">
        <v>52</v>
      </c>
      <c r="J3" s="476"/>
      <c r="K3" s="476"/>
      <c r="L3" s="529" t="s">
        <v>51</v>
      </c>
      <c r="M3" s="529" t="s">
        <v>52</v>
      </c>
      <c r="N3" s="529"/>
      <c r="O3" s="530"/>
    </row>
    <row r="4" ht="21.75" customHeight="1" spans="2:15">
      <c r="B4" s="477"/>
      <c r="C4" s="478"/>
      <c r="D4" s="475"/>
      <c r="E4" s="476"/>
      <c r="F4" s="476"/>
      <c r="G4" s="476"/>
      <c r="H4" s="476"/>
      <c r="I4" s="476" t="s">
        <v>55</v>
      </c>
      <c r="J4" s="476" t="s">
        <v>56</v>
      </c>
      <c r="K4" s="476" t="s">
        <v>57</v>
      </c>
      <c r="L4" s="529"/>
      <c r="M4" s="529" t="s">
        <v>55</v>
      </c>
      <c r="N4" s="529" t="s">
        <v>56</v>
      </c>
      <c r="O4" s="530" t="s">
        <v>57</v>
      </c>
    </row>
    <row r="5" ht="9.75" customHeight="1" spans="2:15">
      <c r="B5" s="479" t="s">
        <v>58</v>
      </c>
      <c r="C5" s="480" t="s">
        <v>59</v>
      </c>
      <c r="D5" s="481">
        <v>1</v>
      </c>
      <c r="E5" s="482">
        <v>2</v>
      </c>
      <c r="F5" s="482">
        <v>3</v>
      </c>
      <c r="G5" s="482">
        <v>4</v>
      </c>
      <c r="H5" s="482">
        <v>5</v>
      </c>
      <c r="I5" s="531">
        <v>6</v>
      </c>
      <c r="J5" s="482">
        <v>7</v>
      </c>
      <c r="K5" s="482">
        <v>8</v>
      </c>
      <c r="L5" s="532">
        <v>9</v>
      </c>
      <c r="M5" s="532">
        <v>10</v>
      </c>
      <c r="N5" s="532">
        <v>11</v>
      </c>
      <c r="O5" s="533">
        <v>12</v>
      </c>
    </row>
    <row r="6" ht="17.25" customHeight="1" spans="2:15">
      <c r="B6" s="546" t="s">
        <v>212</v>
      </c>
      <c r="C6" s="547" t="s">
        <v>213</v>
      </c>
      <c r="D6" s="485"/>
      <c r="E6" s="486"/>
      <c r="F6" s="486"/>
      <c r="G6" s="486"/>
      <c r="H6" s="548"/>
      <c r="I6" s="548"/>
      <c r="J6" s="548"/>
      <c r="K6" s="548"/>
      <c r="L6" s="559">
        <f t="shared" ref="L6:O14" si="0">D6-H6</f>
        <v>0</v>
      </c>
      <c r="M6" s="559">
        <f t="shared" si="0"/>
        <v>0</v>
      </c>
      <c r="N6" s="559">
        <f t="shared" si="0"/>
        <v>0</v>
      </c>
      <c r="O6" s="560">
        <f t="shared" si="0"/>
        <v>0</v>
      </c>
    </row>
    <row r="7" ht="18" customHeight="1" spans="2:15">
      <c r="B7" s="497" t="s">
        <v>214</v>
      </c>
      <c r="C7" s="493" t="s">
        <v>215</v>
      </c>
      <c r="D7" s="494"/>
      <c r="E7" s="495"/>
      <c r="F7" s="495"/>
      <c r="G7" s="495"/>
      <c r="H7" s="496"/>
      <c r="I7" s="496"/>
      <c r="J7" s="496"/>
      <c r="K7" s="496"/>
      <c r="L7" s="538">
        <f t="shared" si="0"/>
        <v>0</v>
      </c>
      <c r="M7" s="538">
        <f t="shared" si="0"/>
        <v>0</v>
      </c>
      <c r="N7" s="538">
        <f t="shared" si="0"/>
        <v>0</v>
      </c>
      <c r="O7" s="539">
        <f t="shared" si="0"/>
        <v>0</v>
      </c>
    </row>
    <row r="8" ht="17.25" customHeight="1" spans="2:15">
      <c r="B8" s="497" t="s">
        <v>216</v>
      </c>
      <c r="C8" s="493" t="s">
        <v>217</v>
      </c>
      <c r="D8" s="494"/>
      <c r="E8" s="495"/>
      <c r="F8" s="495"/>
      <c r="G8" s="495"/>
      <c r="H8" s="496"/>
      <c r="I8" s="496"/>
      <c r="J8" s="496"/>
      <c r="K8" s="496"/>
      <c r="L8" s="538">
        <f t="shared" si="0"/>
        <v>0</v>
      </c>
      <c r="M8" s="538">
        <f t="shared" si="0"/>
        <v>0</v>
      </c>
      <c r="N8" s="538">
        <f t="shared" si="0"/>
        <v>0</v>
      </c>
      <c r="O8" s="539">
        <f t="shared" si="0"/>
        <v>0</v>
      </c>
    </row>
    <row r="9" ht="17.25" customHeight="1" spans="2:15">
      <c r="B9" s="497" t="s">
        <v>218</v>
      </c>
      <c r="C9" s="493" t="s">
        <v>219</v>
      </c>
      <c r="D9" s="494"/>
      <c r="E9" s="495"/>
      <c r="F9" s="495"/>
      <c r="G9" s="495"/>
      <c r="H9" s="496"/>
      <c r="I9" s="496"/>
      <c r="J9" s="496"/>
      <c r="K9" s="496"/>
      <c r="L9" s="538">
        <f t="shared" si="0"/>
        <v>0</v>
      </c>
      <c r="M9" s="538">
        <f t="shared" si="0"/>
        <v>0</v>
      </c>
      <c r="N9" s="538">
        <f t="shared" si="0"/>
        <v>0</v>
      </c>
      <c r="O9" s="539">
        <f t="shared" si="0"/>
        <v>0</v>
      </c>
    </row>
    <row r="10" ht="18" customHeight="1" spans="2:15">
      <c r="B10" s="497" t="s">
        <v>220</v>
      </c>
      <c r="C10" s="493" t="s">
        <v>221</v>
      </c>
      <c r="D10" s="494"/>
      <c r="E10" s="495"/>
      <c r="F10" s="495"/>
      <c r="G10" s="495"/>
      <c r="H10" s="496"/>
      <c r="I10" s="496"/>
      <c r="J10" s="496"/>
      <c r="K10" s="496"/>
      <c r="L10" s="538">
        <f t="shared" si="0"/>
        <v>0</v>
      </c>
      <c r="M10" s="538">
        <f t="shared" si="0"/>
        <v>0</v>
      </c>
      <c r="N10" s="538">
        <f t="shared" si="0"/>
        <v>0</v>
      </c>
      <c r="O10" s="539">
        <f t="shared" si="0"/>
        <v>0</v>
      </c>
    </row>
    <row r="11" ht="17.25" customHeight="1" spans="2:15">
      <c r="B11" s="497" t="s">
        <v>222</v>
      </c>
      <c r="C11" s="493" t="s">
        <v>223</v>
      </c>
      <c r="D11" s="494"/>
      <c r="E11" s="495"/>
      <c r="F11" s="495"/>
      <c r="G11" s="495"/>
      <c r="H11" s="496"/>
      <c r="I11" s="496"/>
      <c r="J11" s="496"/>
      <c r="K11" s="496"/>
      <c r="L11" s="538">
        <f t="shared" si="0"/>
        <v>0</v>
      </c>
      <c r="M11" s="538">
        <f t="shared" si="0"/>
        <v>0</v>
      </c>
      <c r="N11" s="538">
        <f t="shared" si="0"/>
        <v>0</v>
      </c>
      <c r="O11" s="539">
        <f t="shared" si="0"/>
        <v>0</v>
      </c>
    </row>
    <row r="12" ht="17.25" customHeight="1" spans="2:15">
      <c r="B12" s="497" t="s">
        <v>224</v>
      </c>
      <c r="C12" s="493" t="s">
        <v>225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0"/>
        <v>0</v>
      </c>
      <c r="M12" s="538">
        <f t="shared" si="0"/>
        <v>0</v>
      </c>
      <c r="N12" s="538">
        <f t="shared" si="0"/>
        <v>0</v>
      </c>
      <c r="O12" s="539">
        <f t="shared" si="0"/>
        <v>0</v>
      </c>
    </row>
    <row r="13" ht="17.25" customHeight="1" spans="2:15">
      <c r="B13" s="497" t="s">
        <v>226</v>
      </c>
      <c r="C13" s="493" t="s">
        <v>227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0"/>
        <v>0</v>
      </c>
      <c r="M13" s="538">
        <f t="shared" si="0"/>
        <v>0</v>
      </c>
      <c r="N13" s="538">
        <f t="shared" si="0"/>
        <v>0</v>
      </c>
      <c r="O13" s="539">
        <f t="shared" si="0"/>
        <v>0</v>
      </c>
    </row>
    <row r="14" ht="17.25" customHeight="1" spans="2:15">
      <c r="B14" s="497" t="s">
        <v>228</v>
      </c>
      <c r="C14" s="493" t="s">
        <v>229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0"/>
        <v>0</v>
      </c>
      <c r="M14" s="538">
        <f t="shared" si="0"/>
        <v>0</v>
      </c>
      <c r="N14" s="538">
        <f t="shared" si="0"/>
        <v>0</v>
      </c>
      <c r="O14" s="539">
        <f t="shared" si="0"/>
        <v>0</v>
      </c>
    </row>
    <row r="15" ht="17.25" customHeight="1" spans="2:15">
      <c r="B15" s="497" t="s">
        <v>230</v>
      </c>
      <c r="C15" s="493" t="s">
        <v>231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ref="L15:O30" si="1">D15-H15</f>
        <v>0</v>
      </c>
      <c r="M15" s="538">
        <f t="shared" si="1"/>
        <v>0</v>
      </c>
      <c r="N15" s="538">
        <f t="shared" si="1"/>
        <v>0</v>
      </c>
      <c r="O15" s="539">
        <f t="shared" si="1"/>
        <v>0</v>
      </c>
    </row>
    <row r="16" ht="17.25" customHeight="1" spans="2:15">
      <c r="B16" s="497" t="s">
        <v>232</v>
      </c>
      <c r="C16" s="493" t="s">
        <v>233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1"/>
        <v>0</v>
      </c>
      <c r="M16" s="538">
        <f t="shared" si="1"/>
        <v>0</v>
      </c>
      <c r="N16" s="538">
        <f t="shared" si="1"/>
        <v>0</v>
      </c>
      <c r="O16" s="539">
        <f t="shared" si="1"/>
        <v>0</v>
      </c>
    </row>
    <row r="17" ht="17.25" customHeight="1" spans="1:15">
      <c r="A17" s="498">
        <v>5</v>
      </c>
      <c r="B17" s="497" t="s">
        <v>234</v>
      </c>
      <c r="C17" s="493" t="s">
        <v>235</v>
      </c>
      <c r="D17" s="494"/>
      <c r="E17" s="495"/>
      <c r="F17" s="495"/>
      <c r="G17" s="495"/>
      <c r="H17" s="496"/>
      <c r="I17" s="496"/>
      <c r="J17" s="496"/>
      <c r="K17" s="496"/>
      <c r="L17" s="538">
        <f t="shared" si="1"/>
        <v>0</v>
      </c>
      <c r="M17" s="538">
        <f t="shared" si="1"/>
        <v>0</v>
      </c>
      <c r="N17" s="538">
        <f t="shared" si="1"/>
        <v>0</v>
      </c>
      <c r="O17" s="539">
        <f t="shared" si="1"/>
        <v>0</v>
      </c>
    </row>
    <row r="18" ht="17.25" customHeight="1" spans="2:15">
      <c r="B18" s="497" t="s">
        <v>236</v>
      </c>
      <c r="C18" s="493" t="s">
        <v>237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1"/>
        <v>0</v>
      </c>
      <c r="M18" s="538">
        <f t="shared" si="1"/>
        <v>0</v>
      </c>
      <c r="N18" s="538">
        <f t="shared" si="1"/>
        <v>0</v>
      </c>
      <c r="O18" s="539">
        <f t="shared" si="1"/>
        <v>0</v>
      </c>
    </row>
    <row r="19" ht="17.25" customHeight="1" spans="2:15">
      <c r="B19" s="497" t="s">
        <v>238</v>
      </c>
      <c r="C19" s="493" t="s">
        <v>239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si="1"/>
        <v>0</v>
      </c>
      <c r="M19" s="538">
        <f t="shared" si="1"/>
        <v>0</v>
      </c>
      <c r="N19" s="538">
        <f t="shared" si="1"/>
        <v>0</v>
      </c>
      <c r="O19" s="539">
        <f t="shared" si="1"/>
        <v>0</v>
      </c>
    </row>
    <row r="20" ht="17.25" customHeight="1" spans="2:15">
      <c r="B20" s="497" t="s">
        <v>240</v>
      </c>
      <c r="C20" s="493" t="s">
        <v>241</v>
      </c>
      <c r="D20" s="494"/>
      <c r="E20" s="495"/>
      <c r="F20" s="495"/>
      <c r="G20" s="495"/>
      <c r="H20" s="496"/>
      <c r="I20" s="496"/>
      <c r="J20" s="496"/>
      <c r="K20" s="496"/>
      <c r="L20" s="538">
        <f t="shared" si="1"/>
        <v>0</v>
      </c>
      <c r="M20" s="538">
        <f t="shared" si="1"/>
        <v>0</v>
      </c>
      <c r="N20" s="538">
        <f t="shared" si="1"/>
        <v>0</v>
      </c>
      <c r="O20" s="539">
        <f t="shared" si="1"/>
        <v>0</v>
      </c>
    </row>
    <row r="21" ht="21.75" customHeight="1" spans="2:15">
      <c r="B21" s="497" t="s">
        <v>242</v>
      </c>
      <c r="C21" s="493" t="s">
        <v>243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1"/>
        <v>0</v>
      </c>
      <c r="M21" s="538">
        <f t="shared" si="1"/>
        <v>0</v>
      </c>
      <c r="N21" s="538">
        <f t="shared" si="1"/>
        <v>0</v>
      </c>
      <c r="O21" s="539">
        <f t="shared" si="1"/>
        <v>0</v>
      </c>
    </row>
    <row r="22" ht="20.25" hidden="1" customHeight="1" spans="2:16">
      <c r="B22" s="497" t="s">
        <v>244</v>
      </c>
      <c r="C22" s="493"/>
      <c r="D22" s="549"/>
      <c r="E22" s="511"/>
      <c r="F22" s="511"/>
      <c r="G22" s="511"/>
      <c r="H22" s="538"/>
      <c r="I22" s="538"/>
      <c r="J22" s="538"/>
      <c r="K22" s="538"/>
      <c r="L22" s="538">
        <f t="shared" si="1"/>
        <v>0</v>
      </c>
      <c r="M22" s="538">
        <f t="shared" si="1"/>
        <v>0</v>
      </c>
      <c r="N22" s="538">
        <f t="shared" si="1"/>
        <v>0</v>
      </c>
      <c r="O22" s="539">
        <f t="shared" si="1"/>
        <v>0</v>
      </c>
      <c r="P22" s="466">
        <v>0</v>
      </c>
    </row>
    <row r="23" ht="21.75" hidden="1" customHeight="1" spans="2:15">
      <c r="B23" s="497" t="s">
        <v>245</v>
      </c>
      <c r="C23" s="493" t="s">
        <v>246</v>
      </c>
      <c r="D23" s="549"/>
      <c r="E23" s="511"/>
      <c r="F23" s="511"/>
      <c r="G23" s="511"/>
      <c r="H23" s="538"/>
      <c r="I23" s="538"/>
      <c r="J23" s="538"/>
      <c r="K23" s="538"/>
      <c r="L23" s="538">
        <f t="shared" si="1"/>
        <v>0</v>
      </c>
      <c r="M23" s="538">
        <f t="shared" si="1"/>
        <v>0</v>
      </c>
      <c r="N23" s="538">
        <f t="shared" si="1"/>
        <v>0</v>
      </c>
      <c r="O23" s="539">
        <f t="shared" si="1"/>
        <v>0</v>
      </c>
    </row>
    <row r="24" ht="42.75" spans="2:15">
      <c r="B24" s="550" t="s">
        <v>247</v>
      </c>
      <c r="C24" s="551" t="s">
        <v>248</v>
      </c>
      <c r="D24" s="499"/>
      <c r="E24" s="507" t="s">
        <v>249</v>
      </c>
      <c r="F24" s="507" t="s">
        <v>249</v>
      </c>
      <c r="G24" s="507" t="s">
        <v>249</v>
      </c>
      <c r="H24" s="508" t="s">
        <v>249</v>
      </c>
      <c r="I24" s="508" t="s">
        <v>249</v>
      </c>
      <c r="J24" s="508" t="s">
        <v>249</v>
      </c>
      <c r="K24" s="508" t="s">
        <v>249</v>
      </c>
      <c r="L24" s="508"/>
      <c r="M24" s="508"/>
      <c r="N24" s="508"/>
      <c r="O24" s="540"/>
    </row>
    <row r="25" ht="18" customHeight="1" spans="2:15">
      <c r="B25" s="552" t="s">
        <v>250</v>
      </c>
      <c r="C25" s="553" t="s">
        <v>251</v>
      </c>
      <c r="D25" s="521"/>
      <c r="E25" s="522"/>
      <c r="F25" s="522"/>
      <c r="G25" s="522"/>
      <c r="H25" s="523"/>
      <c r="I25" s="523"/>
      <c r="J25" s="523"/>
      <c r="K25" s="523"/>
      <c r="L25" s="544">
        <f t="shared" si="1"/>
        <v>0</v>
      </c>
      <c r="M25" s="544">
        <f t="shared" si="1"/>
        <v>0</v>
      </c>
      <c r="N25" s="544">
        <f t="shared" si="1"/>
        <v>0</v>
      </c>
      <c r="O25" s="545">
        <f t="shared" si="1"/>
        <v>0</v>
      </c>
    </row>
    <row r="26" ht="47.25" customHeight="1" spans="2:15">
      <c r="B26" s="554" t="s">
        <v>252</v>
      </c>
      <c r="C26" s="555" t="s">
        <v>253</v>
      </c>
      <c r="D26" s="489"/>
      <c r="E26" s="490"/>
      <c r="F26" s="490"/>
      <c r="G26" s="490"/>
      <c r="H26" s="491"/>
      <c r="I26" s="491"/>
      <c r="J26" s="491"/>
      <c r="K26" s="491"/>
      <c r="L26" s="536">
        <f t="shared" si="1"/>
        <v>0</v>
      </c>
      <c r="M26" s="536">
        <f t="shared" si="1"/>
        <v>0</v>
      </c>
      <c r="N26" s="536">
        <f t="shared" si="1"/>
        <v>0</v>
      </c>
      <c r="O26" s="537">
        <f t="shared" si="1"/>
        <v>0</v>
      </c>
    </row>
    <row r="27" ht="27" customHeight="1" spans="2:15">
      <c r="B27" s="497" t="s">
        <v>254</v>
      </c>
      <c r="C27" s="556" t="s">
        <v>255</v>
      </c>
      <c r="D27" s="494"/>
      <c r="E27" s="495"/>
      <c r="F27" s="495"/>
      <c r="G27" s="495"/>
      <c r="H27" s="496"/>
      <c r="I27" s="496"/>
      <c r="J27" s="496"/>
      <c r="K27" s="496"/>
      <c r="L27" s="538">
        <f t="shared" si="1"/>
        <v>0</v>
      </c>
      <c r="M27" s="538">
        <f t="shared" si="1"/>
        <v>0</v>
      </c>
      <c r="N27" s="538">
        <f t="shared" si="1"/>
        <v>0</v>
      </c>
      <c r="O27" s="539">
        <f t="shared" si="1"/>
        <v>0</v>
      </c>
    </row>
    <row r="28" ht="17.25" customHeight="1" spans="2:15">
      <c r="B28" s="504" t="s">
        <v>256</v>
      </c>
      <c r="C28" s="556" t="s">
        <v>257</v>
      </c>
      <c r="D28" s="494"/>
      <c r="E28" s="495"/>
      <c r="F28" s="495"/>
      <c r="G28" s="495"/>
      <c r="H28" s="496"/>
      <c r="I28" s="496"/>
      <c r="J28" s="496"/>
      <c r="K28" s="496"/>
      <c r="L28" s="538">
        <f t="shared" si="1"/>
        <v>0</v>
      </c>
      <c r="M28" s="538">
        <f t="shared" si="1"/>
        <v>0</v>
      </c>
      <c r="N28" s="538">
        <f t="shared" si="1"/>
        <v>0</v>
      </c>
      <c r="O28" s="539">
        <f t="shared" si="1"/>
        <v>0</v>
      </c>
    </row>
    <row r="29" ht="17.25" customHeight="1" spans="2:15">
      <c r="B29" s="550" t="s">
        <v>258</v>
      </c>
      <c r="C29" s="557" t="s">
        <v>259</v>
      </c>
      <c r="D29" s="499"/>
      <c r="E29" s="500"/>
      <c r="F29" s="500"/>
      <c r="G29" s="500"/>
      <c r="H29" s="501"/>
      <c r="I29" s="501"/>
      <c r="J29" s="501"/>
      <c r="K29" s="501"/>
      <c r="L29" s="508">
        <f t="shared" si="1"/>
        <v>0</v>
      </c>
      <c r="M29" s="508">
        <f t="shared" si="1"/>
        <v>0</v>
      </c>
      <c r="N29" s="508">
        <f t="shared" si="1"/>
        <v>0</v>
      </c>
      <c r="O29" s="540">
        <f t="shared" si="1"/>
        <v>0</v>
      </c>
    </row>
    <row r="30" ht="63.75" spans="2:15">
      <c r="B30" s="519" t="s">
        <v>260</v>
      </c>
      <c r="C30" s="520" t="s">
        <v>261</v>
      </c>
      <c r="D30" s="521"/>
      <c r="E30" s="522"/>
      <c r="F30" s="522"/>
      <c r="G30" s="522"/>
      <c r="H30" s="523"/>
      <c r="I30" s="523"/>
      <c r="J30" s="523"/>
      <c r="K30" s="523"/>
      <c r="L30" s="544">
        <f t="shared" si="1"/>
        <v>0</v>
      </c>
      <c r="M30" s="544">
        <f t="shared" si="1"/>
        <v>0</v>
      </c>
      <c r="N30" s="544">
        <f t="shared" si="1"/>
        <v>0</v>
      </c>
      <c r="O30" s="545">
        <f t="shared" si="1"/>
        <v>0</v>
      </c>
    </row>
    <row r="31" ht="3.75" customHeight="1" spans="4:15">
      <c r="D31" s="558">
        <f>'2'!D10</f>
        <v>1</v>
      </c>
      <c r="E31" s="558">
        <f>'2'!E10</f>
        <v>1</v>
      </c>
      <c r="F31" s="558">
        <f>'2'!F10</f>
        <v>0</v>
      </c>
      <c r="G31" s="558">
        <f>'2'!G10</f>
        <v>0</v>
      </c>
      <c r="H31" s="558">
        <f>'2'!H10</f>
        <v>1</v>
      </c>
      <c r="I31" s="558">
        <f>'2'!I10</f>
        <v>1</v>
      </c>
      <c r="J31" s="558">
        <f>'2'!J10</f>
        <v>0</v>
      </c>
      <c r="K31" s="558">
        <f>'2'!K10</f>
        <v>0</v>
      </c>
      <c r="L31" s="558">
        <f>'2'!L10</f>
        <v>0</v>
      </c>
      <c r="M31" s="558">
        <f>'2'!M10</f>
        <v>0</v>
      </c>
      <c r="N31" s="558">
        <f>'2'!N10</f>
        <v>0</v>
      </c>
      <c r="O31" s="558">
        <f>'2'!O10</f>
        <v>0</v>
      </c>
    </row>
  </sheetData>
  <sheetProtection password="83B8" sheet="1"/>
  <mergeCells count="15">
    <mergeCell ref="D1:K1"/>
    <mergeCell ref="L1:O1"/>
    <mergeCell ref="E2:G2"/>
    <mergeCell ref="H2:K2"/>
    <mergeCell ref="L2:O2"/>
    <mergeCell ref="I3:K3"/>
    <mergeCell ref="M3:O3"/>
    <mergeCell ref="B1:B4"/>
    <mergeCell ref="C1:C4"/>
    <mergeCell ref="D2:D4"/>
    <mergeCell ref="E3:E4"/>
    <mergeCell ref="F3:F4"/>
    <mergeCell ref="G3:G4"/>
    <mergeCell ref="H3:H4"/>
    <mergeCell ref="L3:L4"/>
  </mergeCells>
  <conditionalFormatting sqref="D6">
    <cfRule type="cellIs" dxfId="1" priority="155" stopIfTrue="1" operator="lessThan">
      <formula>$E$6+$F$6+$G$6</formula>
    </cfRule>
  </conditionalFormatting>
  <conditionalFormatting sqref="E6:G6">
    <cfRule type="cellIs" dxfId="1" priority="156" stopIfTrue="1" operator="greaterThan">
      <formula>$D$6</formula>
    </cfRule>
  </conditionalFormatting>
  <conditionalFormatting sqref="H6">
    <cfRule type="cellIs" dxfId="1" priority="157" stopIfTrue="1" operator="greaterThan">
      <formula>$D$6</formula>
    </cfRule>
    <cfRule type="cellIs" dxfId="1" priority="158" stopIfTrue="1" operator="lessThan">
      <formula>$I$6+$J$6+$K$6</formula>
    </cfRule>
  </conditionalFormatting>
  <conditionalFormatting sqref="L6">
    <cfRule type="cellIs" dxfId="1" priority="159" stopIfTrue="1" operator="greaterThan">
      <formula>$D$6</formula>
    </cfRule>
    <cfRule type="cellIs" dxfId="1" priority="160" stopIfTrue="1" operator="lessThan">
      <formula>$M$6+$N$6+$O$6</formula>
    </cfRule>
  </conditionalFormatting>
  <conditionalFormatting sqref="D7">
    <cfRule type="cellIs" dxfId="1" priority="123" stopIfTrue="1" operator="lessThan">
      <formula>$E$7+$F$7+$G$7</formula>
    </cfRule>
  </conditionalFormatting>
  <conditionalFormatting sqref="E7:G7">
    <cfRule type="cellIs" dxfId="1" priority="128" stopIfTrue="1" operator="greaterThan">
      <formula>$D$7</formula>
    </cfRule>
  </conditionalFormatting>
  <conditionalFormatting sqref="H7">
    <cfRule type="cellIs" dxfId="1" priority="131" stopIfTrue="1" operator="greaterThan">
      <formula>$D$7</formula>
    </cfRule>
    <cfRule type="cellIs" dxfId="1" priority="132" stopIfTrue="1" operator="lessThan">
      <formula>$I$7+$J$7+$K$7</formula>
    </cfRule>
  </conditionalFormatting>
  <conditionalFormatting sqref="L7">
    <cfRule type="cellIs" dxfId="1" priority="147" stopIfTrue="1" operator="greaterThan">
      <formula>$D$7</formula>
    </cfRule>
    <cfRule type="cellIs" dxfId="1" priority="148" stopIfTrue="1" operator="lessThan">
      <formula>$M$7+$N$7+$O$7</formula>
    </cfRule>
  </conditionalFormatting>
  <conditionalFormatting sqref="D8">
    <cfRule type="cellIs" dxfId="1" priority="124" stopIfTrue="1" operator="lessThan">
      <formula>$E$8+$F$8+$G$8</formula>
    </cfRule>
  </conditionalFormatting>
  <conditionalFormatting sqref="E8:G8">
    <cfRule type="cellIs" dxfId="1" priority="127" stopIfTrue="1" operator="greaterThan">
      <formula>$D$8</formula>
    </cfRule>
  </conditionalFormatting>
  <conditionalFormatting sqref="H8">
    <cfRule type="cellIs" dxfId="1" priority="133" stopIfTrue="1" operator="greaterThan">
      <formula>$D$8</formula>
    </cfRule>
    <cfRule type="cellIs" dxfId="1" priority="134" stopIfTrue="1" operator="lessThan">
      <formula>$I$8+$J$8+$K$8</formula>
    </cfRule>
  </conditionalFormatting>
  <conditionalFormatting sqref="L8">
    <cfRule type="cellIs" dxfId="1" priority="149" stopIfTrue="1" operator="greaterThan">
      <formula>$D$8</formula>
    </cfRule>
    <cfRule type="cellIs" dxfId="1" priority="150" stopIfTrue="1" operator="lessThan">
      <formula>$M$8+$N$8+$O$8</formula>
    </cfRule>
  </conditionalFormatting>
  <conditionalFormatting sqref="D9">
    <cfRule type="cellIs" dxfId="1" priority="125" stopIfTrue="1" operator="lessThan">
      <formula>$E$9+$F$9+$G$9</formula>
    </cfRule>
  </conditionalFormatting>
  <conditionalFormatting sqref="E9:G9">
    <cfRule type="cellIs" dxfId="1" priority="129" stopIfTrue="1" operator="greaterThan">
      <formula>$D$9</formula>
    </cfRule>
  </conditionalFormatting>
  <conditionalFormatting sqref="H9">
    <cfRule type="cellIs" dxfId="1" priority="135" stopIfTrue="1" operator="greaterThan">
      <formula>$D$9</formula>
    </cfRule>
    <cfRule type="cellIs" dxfId="1" priority="136" stopIfTrue="1" operator="lessThan">
      <formula>$I$9+$J$9+$K$9</formula>
    </cfRule>
  </conditionalFormatting>
  <conditionalFormatting sqref="L9">
    <cfRule type="cellIs" dxfId="1" priority="151" stopIfTrue="1" operator="greaterThan">
      <formula>$D$9</formula>
    </cfRule>
    <cfRule type="cellIs" dxfId="1" priority="152" stopIfTrue="1" operator="lessThan">
      <formula>$M$9+$N$9+$O$9</formula>
    </cfRule>
  </conditionalFormatting>
  <conditionalFormatting sqref="D10">
    <cfRule type="cellIs" dxfId="1" priority="126" stopIfTrue="1" operator="lessThan">
      <formula>$E$10+$F$10+$G$10</formula>
    </cfRule>
  </conditionalFormatting>
  <conditionalFormatting sqref="E10:G10">
    <cfRule type="cellIs" dxfId="1" priority="130" stopIfTrue="1" operator="greaterThan">
      <formula>$D$10</formula>
    </cfRule>
  </conditionalFormatting>
  <conditionalFormatting sqref="H10">
    <cfRule type="cellIs" dxfId="1" priority="137" stopIfTrue="1" operator="greaterThan">
      <formula>$D$10</formula>
    </cfRule>
    <cfRule type="cellIs" dxfId="1" priority="138" stopIfTrue="1" operator="lessThan">
      <formula>$I$10+$J$10+$K$10</formula>
    </cfRule>
  </conditionalFormatting>
  <conditionalFormatting sqref="L10">
    <cfRule type="cellIs" dxfId="1" priority="153" stopIfTrue="1" operator="greaterThan">
      <formula>$D$10</formula>
    </cfRule>
    <cfRule type="cellIs" dxfId="1" priority="154" stopIfTrue="1" operator="lessThan">
      <formula>$M$10+$N$10+$O$10</formula>
    </cfRule>
  </conditionalFormatting>
  <conditionalFormatting sqref="D11">
    <cfRule type="cellIs" dxfId="1" priority="14" stopIfTrue="1" operator="lessThan">
      <formula>$E$11+$F$11+$G$11</formula>
    </cfRule>
  </conditionalFormatting>
  <conditionalFormatting sqref="E11:G11">
    <cfRule type="cellIs" dxfId="1" priority="26" stopIfTrue="1" operator="greaterThan">
      <formula>$D$11</formula>
    </cfRule>
  </conditionalFormatting>
  <conditionalFormatting sqref="H11">
    <cfRule type="cellIs" dxfId="1" priority="38" stopIfTrue="1" operator="greaterThan">
      <formula>$D$11</formula>
    </cfRule>
    <cfRule type="cellIs" dxfId="1" priority="39" stopIfTrue="1" operator="lessThan">
      <formula>$I$11+$J$11+$K$11</formula>
    </cfRule>
  </conditionalFormatting>
  <conditionalFormatting sqref="L11">
    <cfRule type="cellIs" dxfId="1" priority="84" stopIfTrue="1" operator="greaterThan">
      <formula>$D$11</formula>
    </cfRule>
    <cfRule type="cellIs" dxfId="1" priority="85" stopIfTrue="1" operator="lessThan">
      <formula>$M$11+$N$11+$O$11</formula>
    </cfRule>
  </conditionalFormatting>
  <conditionalFormatting sqref="D12">
    <cfRule type="cellIs" dxfId="1" priority="15" stopIfTrue="1" operator="lessThan">
      <formula>$E$12+$F$12+$G$12</formula>
    </cfRule>
  </conditionalFormatting>
  <conditionalFormatting sqref="E12:G12">
    <cfRule type="cellIs" dxfId="1" priority="27" stopIfTrue="1" operator="greaterThan">
      <formula>$D$12</formula>
    </cfRule>
  </conditionalFormatting>
  <conditionalFormatting sqref="H12">
    <cfRule type="cellIs" dxfId="1" priority="40" stopIfTrue="1" operator="greaterThan">
      <formula>$D$12</formula>
    </cfRule>
    <cfRule type="cellIs" dxfId="1" priority="41" stopIfTrue="1" operator="lessThan">
      <formula>$I$12+$J$12+$K$12</formula>
    </cfRule>
  </conditionalFormatting>
  <conditionalFormatting sqref="L12">
    <cfRule type="cellIs" dxfId="1" priority="86" stopIfTrue="1" operator="greaterThan">
      <formula>$D$12</formula>
    </cfRule>
    <cfRule type="cellIs" dxfId="1" priority="87" stopIfTrue="1" operator="lessThan">
      <formula>$M$12+$N$12+$O$12</formula>
    </cfRule>
  </conditionalFormatting>
  <conditionalFormatting sqref="D13">
    <cfRule type="cellIs" dxfId="1" priority="16" stopIfTrue="1" operator="lessThan">
      <formula>$E$13+$F$13+$G$13</formula>
    </cfRule>
  </conditionalFormatting>
  <conditionalFormatting sqref="E13:G13">
    <cfRule type="cellIs" dxfId="1" priority="28" stopIfTrue="1" operator="greaterThan">
      <formula>$D$13</formula>
    </cfRule>
  </conditionalFormatting>
  <conditionalFormatting sqref="H13">
    <cfRule type="cellIs" dxfId="1" priority="42" stopIfTrue="1" operator="greaterThan">
      <formula>$D$13</formula>
    </cfRule>
    <cfRule type="cellIs" dxfId="1" priority="43" stopIfTrue="1" operator="lessThan">
      <formula>$I$13+$J$13+$K$13</formula>
    </cfRule>
  </conditionalFormatting>
  <conditionalFormatting sqref="L13">
    <cfRule type="cellIs" dxfId="1" priority="88" stopIfTrue="1" operator="greaterThan">
      <formula>$D$13</formula>
    </cfRule>
    <cfRule type="cellIs" dxfId="1" priority="89" stopIfTrue="1" operator="lessThan">
      <formula>$M$13+$N$13+$O$13</formula>
    </cfRule>
  </conditionalFormatting>
  <conditionalFormatting sqref="D14">
    <cfRule type="cellIs" dxfId="1" priority="17" stopIfTrue="1" operator="lessThan">
      <formula>$E$14+$F$14+$G$14</formula>
    </cfRule>
  </conditionalFormatting>
  <conditionalFormatting sqref="E14:G14">
    <cfRule type="cellIs" dxfId="1" priority="29" stopIfTrue="1" operator="greaterThan">
      <formula>$D$14</formula>
    </cfRule>
  </conditionalFormatting>
  <conditionalFormatting sqref="H14">
    <cfRule type="cellIs" dxfId="1" priority="44" stopIfTrue="1" operator="greaterThan">
      <formula>$D$14</formula>
    </cfRule>
    <cfRule type="cellIs" dxfId="1" priority="45" stopIfTrue="1" operator="lessThan">
      <formula>$I$14+$J$14+$K$14</formula>
    </cfRule>
  </conditionalFormatting>
  <conditionalFormatting sqref="L14">
    <cfRule type="cellIs" dxfId="1" priority="90" stopIfTrue="1" operator="greaterThan">
      <formula>$D$14</formula>
    </cfRule>
    <cfRule type="cellIs" dxfId="1" priority="91" stopIfTrue="1" operator="lessThan">
      <formula>$M$14+$N$14+$O$14</formula>
    </cfRule>
  </conditionalFormatting>
  <conditionalFormatting sqref="D15">
    <cfRule type="cellIs" dxfId="1" priority="18" stopIfTrue="1" operator="lessThan">
      <formula>$E$15+$F$15+$G$15</formula>
    </cfRule>
  </conditionalFormatting>
  <conditionalFormatting sqref="E15:G15">
    <cfRule type="cellIs" dxfId="1" priority="30" stopIfTrue="1" operator="greaterThan">
      <formula>$D$15</formula>
    </cfRule>
  </conditionalFormatting>
  <conditionalFormatting sqref="H15">
    <cfRule type="cellIs" dxfId="1" priority="46" stopIfTrue="1" operator="greaterThan">
      <formula>$D$15</formula>
    </cfRule>
    <cfRule type="cellIs" dxfId="1" priority="47" stopIfTrue="1" operator="lessThan">
      <formula>$I$15+$J$15+$K$15</formula>
    </cfRule>
  </conditionalFormatting>
  <conditionalFormatting sqref="L15">
    <cfRule type="cellIs" dxfId="1" priority="92" stopIfTrue="1" operator="greaterThan">
      <formula>$D$15</formula>
    </cfRule>
    <cfRule type="cellIs" dxfId="1" priority="93" stopIfTrue="1" operator="lessThan">
      <formula>$M$15+$N$15+$O$15</formula>
    </cfRule>
  </conditionalFormatting>
  <conditionalFormatting sqref="D16">
    <cfRule type="cellIs" dxfId="1" priority="19" stopIfTrue="1" operator="lessThan">
      <formula>$E$16+$F$16+$G$16</formula>
    </cfRule>
  </conditionalFormatting>
  <conditionalFormatting sqref="E16:G16">
    <cfRule type="cellIs" dxfId="1" priority="31" stopIfTrue="1" operator="greaterThan">
      <formula>$D$16</formula>
    </cfRule>
  </conditionalFormatting>
  <conditionalFormatting sqref="H16">
    <cfRule type="cellIs" dxfId="1" priority="114" stopIfTrue="1" operator="greaterThan">
      <formula>$D$16</formula>
    </cfRule>
    <cfRule type="cellIs" dxfId="1" priority="115" stopIfTrue="1" operator="lessThan">
      <formula>$I$16+$J$16+$K$16</formula>
    </cfRule>
  </conditionalFormatting>
  <conditionalFormatting sqref="L16">
    <cfRule type="cellIs" dxfId="1" priority="116" stopIfTrue="1" operator="greaterThan">
      <formula>$D$16</formula>
    </cfRule>
    <cfRule type="cellIs" dxfId="1" priority="117" stopIfTrue="1" operator="lessThan">
      <formula>$M$16+$N$16+$O$16</formula>
    </cfRule>
  </conditionalFormatting>
  <conditionalFormatting sqref="D17">
    <cfRule type="cellIs" dxfId="1" priority="20" stopIfTrue="1" operator="lessThan">
      <formula>$E$17+$F$17+$G$17</formula>
    </cfRule>
  </conditionalFormatting>
  <conditionalFormatting sqref="E17:G17">
    <cfRule type="cellIs" dxfId="1" priority="32" stopIfTrue="1" operator="greaterThan">
      <formula>$D$17</formula>
    </cfRule>
  </conditionalFormatting>
  <conditionalFormatting sqref="H17">
    <cfRule type="cellIs" dxfId="1" priority="48" stopIfTrue="1" operator="greaterThan">
      <formula>$D$17</formula>
    </cfRule>
    <cfRule type="cellIs" dxfId="1" priority="49" stopIfTrue="1" operator="lessThan">
      <formula>$I$17+$J$17+$K$17</formula>
    </cfRule>
  </conditionalFormatting>
  <conditionalFormatting sqref="L17">
    <cfRule type="cellIs" dxfId="1" priority="94" stopIfTrue="1" operator="greaterThan">
      <formula>$D$17</formula>
    </cfRule>
    <cfRule type="cellIs" dxfId="1" priority="95" stopIfTrue="1" operator="lessThan">
      <formula>$M$17+$N$17+$O$17</formula>
    </cfRule>
  </conditionalFormatting>
  <conditionalFormatting sqref="D18">
    <cfRule type="cellIs" dxfId="1" priority="21" stopIfTrue="1" operator="lessThan">
      <formula>$E$18+$F$18+$G$18</formula>
    </cfRule>
  </conditionalFormatting>
  <conditionalFormatting sqref="E18:G18">
    <cfRule type="cellIs" dxfId="1" priority="33" stopIfTrue="1" operator="greaterThan">
      <formula>$D$18</formula>
    </cfRule>
  </conditionalFormatting>
  <conditionalFormatting sqref="H18">
    <cfRule type="cellIs" dxfId="1" priority="50" stopIfTrue="1" operator="greaterThan">
      <formula>$D$18</formula>
    </cfRule>
    <cfRule type="cellIs" dxfId="1" priority="51" stopIfTrue="1" operator="lessThan">
      <formula>$I$18+$J$18+$K$18</formula>
    </cfRule>
  </conditionalFormatting>
  <conditionalFormatting sqref="L18">
    <cfRule type="cellIs" dxfId="1" priority="96" stopIfTrue="1" operator="greaterThan">
      <formula>$D$18</formula>
    </cfRule>
    <cfRule type="cellIs" dxfId="1" priority="97" stopIfTrue="1" operator="lessThan">
      <formula>$M$18+$N$18+$O$18</formula>
    </cfRule>
  </conditionalFormatting>
  <conditionalFormatting sqref="D19">
    <cfRule type="cellIs" dxfId="1" priority="22" stopIfTrue="1" operator="lessThan">
      <formula>$E$19+$F$19+$G$19</formula>
    </cfRule>
  </conditionalFormatting>
  <conditionalFormatting sqref="E19:G19">
    <cfRule type="cellIs" dxfId="1" priority="34" stopIfTrue="1" operator="greaterThan">
      <formula>$D$19</formula>
    </cfRule>
  </conditionalFormatting>
  <conditionalFormatting sqref="H19">
    <cfRule type="cellIs" dxfId="1" priority="52" stopIfTrue="1" operator="greaterThan">
      <formula>$D$19</formula>
    </cfRule>
    <cfRule type="cellIs" dxfId="1" priority="53" stopIfTrue="1" operator="lessThan">
      <formula>$I$19+$J$19+$K$19</formula>
    </cfRule>
  </conditionalFormatting>
  <conditionalFormatting sqref="L19">
    <cfRule type="cellIs" dxfId="1" priority="98" stopIfTrue="1" operator="greaterThan">
      <formula>$D$19</formula>
    </cfRule>
    <cfRule type="cellIs" dxfId="1" priority="99" stopIfTrue="1" operator="lessThan">
      <formula>$M$19+$N$19+$O$19</formula>
    </cfRule>
  </conditionalFormatting>
  <conditionalFormatting sqref="D20">
    <cfRule type="cellIs" dxfId="1" priority="23" stopIfTrue="1" operator="lessThan">
      <formula>$E$20+$F$20+$G$20</formula>
    </cfRule>
  </conditionalFormatting>
  <conditionalFormatting sqref="E20:G20">
    <cfRule type="cellIs" dxfId="1" priority="35" stopIfTrue="1" operator="greaterThan">
      <formula>$D$20</formula>
    </cfRule>
  </conditionalFormatting>
  <conditionalFormatting sqref="H20">
    <cfRule type="cellIs" dxfId="1" priority="54" stopIfTrue="1" operator="greaterThan">
      <formula>$D$20</formula>
    </cfRule>
    <cfRule type="cellIs" dxfId="1" priority="55" stopIfTrue="1" operator="lessThan">
      <formula>$I$20+$J$20+$K$20</formula>
    </cfRule>
  </conditionalFormatting>
  <conditionalFormatting sqref="L20">
    <cfRule type="cellIs" dxfId="1" priority="100" stopIfTrue="1" operator="greaterThan">
      <formula>$D$20</formula>
    </cfRule>
    <cfRule type="cellIs" dxfId="1" priority="101" stopIfTrue="1" operator="lessThan">
      <formula>$M$20+$N$20+$O$20</formula>
    </cfRule>
  </conditionalFormatting>
  <conditionalFormatting sqref="D21">
    <cfRule type="cellIs" dxfId="1" priority="24" stopIfTrue="1" operator="lessThan">
      <formula>$E$21+$F$21+$G$21</formula>
    </cfRule>
  </conditionalFormatting>
  <conditionalFormatting sqref="E21:G21">
    <cfRule type="cellIs" dxfId="1" priority="36" stopIfTrue="1" operator="greaterThan">
      <formula>$D$21</formula>
    </cfRule>
  </conditionalFormatting>
  <conditionalFormatting sqref="H21">
    <cfRule type="cellIs" dxfId="1" priority="56" stopIfTrue="1" operator="greaterThan">
      <formula>$D$21</formula>
    </cfRule>
    <cfRule type="cellIs" dxfId="1" priority="57" stopIfTrue="1" operator="lessThan">
      <formula>$I$21+$J$21+$K$21</formula>
    </cfRule>
  </conditionalFormatting>
  <conditionalFormatting sqref="L21">
    <cfRule type="cellIs" dxfId="1" priority="102" stopIfTrue="1" operator="greaterThan">
      <formula>$D$21</formula>
    </cfRule>
    <cfRule type="cellIs" dxfId="1" priority="103" stopIfTrue="1" operator="lessThan">
      <formula>$M$21+$N$21+$O$21</formula>
    </cfRule>
  </conditionalFormatting>
  <conditionalFormatting sqref="D22">
    <cfRule type="cellIs" dxfId="1" priority="25" stopIfTrue="1" operator="lessThan">
      <formula>$E$22+$F$22+$G$22</formula>
    </cfRule>
  </conditionalFormatting>
  <conditionalFormatting sqref="E22:G22">
    <cfRule type="cellIs" dxfId="1" priority="37" stopIfTrue="1" operator="greaterThan">
      <formula>$D$22</formula>
    </cfRule>
  </conditionalFormatting>
  <conditionalFormatting sqref="H22">
    <cfRule type="cellIs" dxfId="1" priority="58" stopIfTrue="1" operator="greaterThan">
      <formula>$D$22</formula>
    </cfRule>
    <cfRule type="cellIs" dxfId="1" priority="59" stopIfTrue="1" operator="lessThan">
      <formula>$I$22+$J$22+$K$22</formula>
    </cfRule>
  </conditionalFormatting>
  <conditionalFormatting sqref="L22">
    <cfRule type="cellIs" dxfId="1" priority="104" stopIfTrue="1" operator="greaterThan">
      <formula>$D$22</formula>
    </cfRule>
    <cfRule type="cellIs" dxfId="1" priority="105" stopIfTrue="1" operator="lessThan">
      <formula>$M$22+$N$22+$O$22</formula>
    </cfRule>
  </conditionalFormatting>
  <conditionalFormatting sqref="D23">
    <cfRule type="cellIs" dxfId="1" priority="106" stopIfTrue="1" operator="lessThan">
      <formula>$E$23+$F$23+$G$23</formula>
    </cfRule>
  </conditionalFormatting>
  <conditionalFormatting sqref="E23:G23">
    <cfRule type="cellIs" dxfId="1" priority="107" stopIfTrue="1" operator="greaterThan">
      <formula>$D$23</formula>
    </cfRule>
  </conditionalFormatting>
  <conditionalFormatting sqref="H23">
    <cfRule type="cellIs" dxfId="1" priority="108" stopIfTrue="1" operator="greaterThan">
      <formula>$D$23</formula>
    </cfRule>
    <cfRule type="cellIs" dxfId="1" priority="109" stopIfTrue="1" operator="lessThan">
      <formula>$I$23+$J$23+$K$23</formula>
    </cfRule>
  </conditionalFormatting>
  <conditionalFormatting sqref="L23">
    <cfRule type="cellIs" dxfId="1" priority="110" stopIfTrue="1" operator="greaterThan">
      <formula>$D$23</formula>
    </cfRule>
    <cfRule type="cellIs" dxfId="1" priority="111" stopIfTrue="1" operator="lessThan">
      <formula>$M$23+$N$23+$O$23</formula>
    </cfRule>
  </conditionalFormatting>
  <conditionalFormatting sqref="L24">
    <cfRule type="cellIs" dxfId="1" priority="251" stopIfTrue="1" operator="greaterThan">
      <formula>$D$24</formula>
    </cfRule>
    <cfRule type="cellIs" dxfId="1" priority="252" stopIfTrue="1" operator="lessThan">
      <formula>$M$24+$N$24+$O$24</formula>
    </cfRule>
    <cfRule type="cellIs" dxfId="1" priority="253" stopIfTrue="1" operator="greaterThan">
      <formula>$L$31</formula>
    </cfRule>
  </conditionalFormatting>
  <conditionalFormatting sqref="M24">
    <cfRule type="cellIs" dxfId="1" priority="254" stopIfTrue="1" operator="greaterThan">
      <formula>$E$24</formula>
    </cfRule>
    <cfRule type="cellIs" dxfId="1" priority="255" stopIfTrue="1" operator="greaterThan">
      <formula>$M$31</formula>
    </cfRule>
  </conditionalFormatting>
  <conditionalFormatting sqref="N24">
    <cfRule type="cellIs" dxfId="1" priority="256" stopIfTrue="1" operator="greaterThan">
      <formula>$F$24</formula>
    </cfRule>
    <cfRule type="cellIs" dxfId="1" priority="257" stopIfTrue="1" operator="greaterThan">
      <formula>$N$31</formula>
    </cfRule>
  </conditionalFormatting>
  <conditionalFormatting sqref="O24">
    <cfRule type="cellIs" dxfId="1" priority="258" stopIfTrue="1" operator="greaterThan">
      <formula>$G$24</formula>
    </cfRule>
    <cfRule type="cellIs" dxfId="1" priority="259" stopIfTrue="1" operator="greaterThan">
      <formula>$O$31</formula>
    </cfRule>
  </conditionalFormatting>
  <conditionalFormatting sqref="D25">
    <cfRule type="cellIs" dxfId="1" priority="163" stopIfTrue="1" operator="lessThan">
      <formula>$E$25+$F$25+$G$25</formula>
    </cfRule>
  </conditionalFormatting>
  <conditionalFormatting sqref="E25:G25">
    <cfRule type="cellIs" dxfId="1" priority="164" stopIfTrue="1" operator="greaterThan">
      <formula>$D$25</formula>
    </cfRule>
  </conditionalFormatting>
  <conditionalFormatting sqref="H25">
    <cfRule type="cellIs" dxfId="1" priority="165" stopIfTrue="1" operator="greaterThan">
      <formula>$D$25</formula>
    </cfRule>
    <cfRule type="cellIs" dxfId="1" priority="166" stopIfTrue="1" operator="lessThan">
      <formula>$I$25+$J$25+$K$25</formula>
    </cfRule>
  </conditionalFormatting>
  <conditionalFormatting sqref="L25">
    <cfRule type="cellIs" dxfId="1" priority="170" stopIfTrue="1" operator="greaterThan">
      <formula>$D$25</formula>
    </cfRule>
    <cfRule type="cellIs" dxfId="1" priority="171" stopIfTrue="1" operator="lessThan">
      <formula>$M$25+$N$25+$O$25</formula>
    </cfRule>
  </conditionalFormatting>
  <conditionalFormatting sqref="D26">
    <cfRule type="cellIs" dxfId="1" priority="172" stopIfTrue="1" operator="lessThan">
      <formula>$E$26+$F$26+$G$26</formula>
    </cfRule>
    <cfRule type="cellIs" dxfId="2" priority="173" stopIfTrue="1" operator="notEqual">
      <formula>SUM($D$27:$D$29)</formula>
    </cfRule>
  </conditionalFormatting>
  <conditionalFormatting sqref="E26">
    <cfRule type="cellIs" dxfId="1" priority="174" stopIfTrue="1" operator="greaterThan">
      <formula>$D$26</formula>
    </cfRule>
    <cfRule type="cellIs" dxfId="2" priority="175" stopIfTrue="1" operator="notEqual">
      <formula>SUM($E$27:$E$29)</formula>
    </cfRule>
  </conditionalFormatting>
  <conditionalFormatting sqref="F26">
    <cfRule type="cellIs" dxfId="1" priority="176" stopIfTrue="1" operator="greaterThan">
      <formula>$D$26</formula>
    </cfRule>
    <cfRule type="cellIs" dxfId="2" priority="177" stopIfTrue="1" operator="notEqual">
      <formula>SUM($F$27:$F$29)</formula>
    </cfRule>
  </conditionalFormatting>
  <conditionalFormatting sqref="G26">
    <cfRule type="cellIs" dxfId="1" priority="178" stopIfTrue="1" operator="greaterThan">
      <formula>$D$26</formula>
    </cfRule>
    <cfRule type="cellIs" dxfId="2" priority="179" stopIfTrue="1" operator="notEqual">
      <formula>SUM($G$27:$G$29)</formula>
    </cfRule>
  </conditionalFormatting>
  <conditionalFormatting sqref="H26">
    <cfRule type="cellIs" dxfId="1" priority="180" stopIfTrue="1" operator="greaterThan">
      <formula>$D$26</formula>
    </cfRule>
    <cfRule type="cellIs" dxfId="1" priority="181" stopIfTrue="1" operator="lessThan">
      <formula>$I$26+$J$26+$K$26</formula>
    </cfRule>
    <cfRule type="cellIs" dxfId="2" priority="182" stopIfTrue="1" operator="notEqual">
      <formula>SUM($H$27:$H$29)</formula>
    </cfRule>
  </conditionalFormatting>
  <conditionalFormatting sqref="I26">
    <cfRule type="cellIs" dxfId="1" priority="183" stopIfTrue="1" operator="greaterThan">
      <formula>$E$26</formula>
    </cfRule>
    <cfRule type="cellIs" dxfId="2" priority="184" stopIfTrue="1" operator="notEqual">
      <formula>SUM($I$27:$I$29)</formula>
    </cfRule>
  </conditionalFormatting>
  <conditionalFormatting sqref="J26">
    <cfRule type="cellIs" dxfId="1" priority="185" stopIfTrue="1" operator="greaterThan">
      <formula>$F$26</formula>
    </cfRule>
    <cfRule type="cellIs" dxfId="2" priority="186" stopIfTrue="1" operator="notEqual">
      <formula>SUM($J$27:$J$29)</formula>
    </cfRule>
  </conditionalFormatting>
  <conditionalFormatting sqref="K26">
    <cfRule type="cellIs" dxfId="1" priority="187" stopIfTrue="1" operator="greaterThan">
      <formula>$G$26</formula>
    </cfRule>
    <cfRule type="cellIs" dxfId="2" priority="188" stopIfTrue="1" operator="notEqual">
      <formula>SUM($K$27:$K$29)</formula>
    </cfRule>
  </conditionalFormatting>
  <conditionalFormatting sqref="L26">
    <cfRule type="cellIs" dxfId="1" priority="189" stopIfTrue="1" operator="greaterThan">
      <formula>$D$26</formula>
    </cfRule>
    <cfRule type="cellIs" dxfId="1" priority="190" stopIfTrue="1" operator="lessThan">
      <formula>$M$26+$N$26+$O$26</formula>
    </cfRule>
    <cfRule type="cellIs" dxfId="2" priority="191" stopIfTrue="1" operator="notEqual">
      <formula>SUM($L$27:$L$29)</formula>
    </cfRule>
  </conditionalFormatting>
  <conditionalFormatting sqref="M26">
    <cfRule type="cellIs" dxfId="1" priority="192" stopIfTrue="1" operator="greaterThan">
      <formula>$E$26</formula>
    </cfRule>
    <cfRule type="cellIs" dxfId="2" priority="193" stopIfTrue="1" operator="notEqual">
      <formula>SUM($M$27:$M$29)</formula>
    </cfRule>
  </conditionalFormatting>
  <conditionalFormatting sqref="N26">
    <cfRule type="cellIs" dxfId="1" priority="194" stopIfTrue="1" operator="greaterThan">
      <formula>$F$26</formula>
    </cfRule>
    <cfRule type="cellIs" dxfId="2" priority="195" stopIfTrue="1" operator="notEqual">
      <formula>SUM($N$27:$N$29)</formula>
    </cfRule>
  </conditionalFormatting>
  <conditionalFormatting sqref="O26">
    <cfRule type="cellIs" dxfId="1" priority="196" stopIfTrue="1" operator="greaterThan">
      <formula>$G$26</formula>
    </cfRule>
    <cfRule type="cellIs" dxfId="2" priority="197" stopIfTrue="1" operator="notEqual">
      <formula>SUM($O$27:$O$29)</formula>
    </cfRule>
  </conditionalFormatting>
  <conditionalFormatting sqref="D27">
    <cfRule type="cellIs" dxfId="1" priority="198" stopIfTrue="1" operator="lessThan">
      <formula>$E$27+$F$27+$G$27</formula>
    </cfRule>
  </conditionalFormatting>
  <conditionalFormatting sqref="E27:G27">
    <cfRule type="cellIs" dxfId="1" priority="199" stopIfTrue="1" operator="greaterThan">
      <formula>$D$27</formula>
    </cfRule>
  </conditionalFormatting>
  <conditionalFormatting sqref="H27">
    <cfRule type="cellIs" dxfId="1" priority="200" stopIfTrue="1" operator="greaterThan">
      <formula>$D$27</formula>
    </cfRule>
    <cfRule type="cellIs" dxfId="1" priority="201" stopIfTrue="1" operator="lessThan">
      <formula>$I$27+$J$27+$K$27</formula>
    </cfRule>
  </conditionalFormatting>
  <conditionalFormatting sqref="L27">
    <cfRule type="cellIs" dxfId="1" priority="205" stopIfTrue="1" operator="greaterThan">
      <formula>$D$27</formula>
    </cfRule>
    <cfRule type="cellIs" dxfId="1" priority="206" stopIfTrue="1" operator="lessThan">
      <formula>$M$27+$N$27+$O$27</formula>
    </cfRule>
  </conditionalFormatting>
  <conditionalFormatting sqref="D28">
    <cfRule type="cellIs" dxfId="1" priority="207" stopIfTrue="1" operator="lessThan">
      <formula>$E$28+$F$28+$G$28</formula>
    </cfRule>
  </conditionalFormatting>
  <conditionalFormatting sqref="E28:G28">
    <cfRule type="cellIs" dxfId="1" priority="208" stopIfTrue="1" operator="greaterThan">
      <formula>$D$28</formula>
    </cfRule>
  </conditionalFormatting>
  <conditionalFormatting sqref="H28">
    <cfRule type="cellIs" dxfId="1" priority="209" stopIfTrue="1" operator="greaterThan">
      <formula>$D$28</formula>
    </cfRule>
    <cfRule type="cellIs" dxfId="1" priority="210" stopIfTrue="1" operator="lessThan">
      <formula>$I$28+$J$28+$K$28</formula>
    </cfRule>
  </conditionalFormatting>
  <conditionalFormatting sqref="L28">
    <cfRule type="cellIs" dxfId="1" priority="214" stopIfTrue="1" operator="greaterThan">
      <formula>$D$28</formula>
    </cfRule>
    <cfRule type="cellIs" dxfId="1" priority="215" stopIfTrue="1" operator="lessThan">
      <formula>$M$28+$N$28+$O$28</formula>
    </cfRule>
  </conditionalFormatting>
  <conditionalFormatting sqref="D29">
    <cfRule type="cellIs" dxfId="1" priority="216" stopIfTrue="1" operator="lessThan">
      <formula>$E$29+$F$29+$G$29</formula>
    </cfRule>
  </conditionalFormatting>
  <conditionalFormatting sqref="E29:G29">
    <cfRule type="cellIs" dxfId="1" priority="217" stopIfTrue="1" operator="greaterThan">
      <formula>$D$29</formula>
    </cfRule>
  </conditionalFormatting>
  <conditionalFormatting sqref="H29">
    <cfRule type="cellIs" dxfId="1" priority="218" stopIfTrue="1" operator="greaterThan">
      <formula>$D$29</formula>
    </cfRule>
    <cfRule type="cellIs" dxfId="1" priority="219" stopIfTrue="1" operator="lessThan">
      <formula>$I$29+$J$29+$K$29</formula>
    </cfRule>
  </conditionalFormatting>
  <conditionalFormatting sqref="L29">
    <cfRule type="cellIs" dxfId="1" priority="223" stopIfTrue="1" operator="greaterThan">
      <formula>$D$29</formula>
    </cfRule>
    <cfRule type="cellIs" dxfId="1" priority="224" stopIfTrue="1" operator="lessThan">
      <formula>$M$29+$N$29+$O$29</formula>
    </cfRule>
  </conditionalFormatting>
  <conditionalFormatting sqref="D30">
    <cfRule type="cellIs" dxfId="1" priority="225" stopIfTrue="1" operator="lessThan">
      <formula>$E$30+$F$30+$G$30</formula>
    </cfRule>
  </conditionalFormatting>
  <conditionalFormatting sqref="E30:G30">
    <cfRule type="cellIs" dxfId="1" priority="226" stopIfTrue="1" operator="greaterThan">
      <formula>$D$30</formula>
    </cfRule>
  </conditionalFormatting>
  <conditionalFormatting sqref="H30">
    <cfRule type="cellIs" dxfId="1" priority="227" stopIfTrue="1" operator="greaterThan">
      <formula>$D$30</formula>
    </cfRule>
    <cfRule type="cellIs" dxfId="1" priority="228" stopIfTrue="1" operator="lessThan">
      <formula>$I$30+$J$30+$K$30</formula>
    </cfRule>
  </conditionalFormatting>
  <conditionalFormatting sqref="L30">
    <cfRule type="cellIs" dxfId="1" priority="232" stopIfTrue="1" operator="greaterThan">
      <formula>$D$30</formula>
    </cfRule>
    <cfRule type="cellIs" dxfId="1" priority="233" stopIfTrue="1" operator="lessThan">
      <formula>$M$30+$N$30+$O$30</formula>
    </cfRule>
  </conditionalFormatting>
  <conditionalFormatting sqref="I6;M6">
    <cfRule type="cellIs" dxfId="1" priority="161" stopIfTrue="1" operator="greaterThan">
      <formula>$E$6</formula>
    </cfRule>
  </conditionalFormatting>
  <conditionalFormatting sqref="J6;N6">
    <cfRule type="cellIs" dxfId="1" priority="122" stopIfTrue="1" operator="greaterThan">
      <formula>$F$6</formula>
    </cfRule>
  </conditionalFormatting>
  <conditionalFormatting sqref="K6;O6">
    <cfRule type="cellIs" dxfId="1" priority="162" stopIfTrue="1" operator="greaterThan">
      <formula>$G$6</formula>
    </cfRule>
  </conditionalFormatting>
  <conditionalFormatting sqref="I7;M7">
    <cfRule type="cellIs" dxfId="1" priority="139" stopIfTrue="1" operator="greaterThan">
      <formula>$E$7</formula>
    </cfRule>
  </conditionalFormatting>
  <conditionalFormatting sqref="J7;N7">
    <cfRule type="cellIs" dxfId="1" priority="118" stopIfTrue="1" operator="greaterThan">
      <formula>$F$7</formula>
    </cfRule>
  </conditionalFormatting>
  <conditionalFormatting sqref="K7;O7">
    <cfRule type="cellIs" dxfId="1" priority="143" stopIfTrue="1" operator="greaterThan">
      <formula>$G$7</formula>
    </cfRule>
  </conditionalFormatting>
  <conditionalFormatting sqref="I8;M8">
    <cfRule type="cellIs" dxfId="1" priority="140" stopIfTrue="1" operator="greaterThan">
      <formula>$E$8</formula>
    </cfRule>
  </conditionalFormatting>
  <conditionalFormatting sqref="J8;N8">
    <cfRule type="cellIs" dxfId="1" priority="119" stopIfTrue="1" operator="greaterThan">
      <formula>$F$8</formula>
    </cfRule>
  </conditionalFormatting>
  <conditionalFormatting sqref="K8;O8">
    <cfRule type="cellIs" dxfId="1" priority="144" stopIfTrue="1" operator="greaterThan">
      <formula>$G$8</formula>
    </cfRule>
  </conditionalFormatting>
  <conditionalFormatting sqref="I9;M9">
    <cfRule type="cellIs" dxfId="1" priority="141" stopIfTrue="1" operator="greaterThan">
      <formula>$E$9</formula>
    </cfRule>
  </conditionalFormatting>
  <conditionalFormatting sqref="J9;N9">
    <cfRule type="cellIs" dxfId="1" priority="120" stopIfTrue="1" operator="greaterThan">
      <formula>$F$9</formula>
    </cfRule>
  </conditionalFormatting>
  <conditionalFormatting sqref="K9;O9">
    <cfRule type="cellIs" dxfId="1" priority="145" stopIfTrue="1" operator="greaterThan">
      <formula>$G$9</formula>
    </cfRule>
  </conditionalFormatting>
  <conditionalFormatting sqref="I10;M10">
    <cfRule type="cellIs" dxfId="1" priority="142" stopIfTrue="1" operator="greaterThan">
      <formula>$E$10</formula>
    </cfRule>
  </conditionalFormatting>
  <conditionalFormatting sqref="J10;N10">
    <cfRule type="cellIs" dxfId="1" priority="121" stopIfTrue="1" operator="greaterThan">
      <formula>$F$10</formula>
    </cfRule>
  </conditionalFormatting>
  <conditionalFormatting sqref="K10;O10">
    <cfRule type="cellIs" dxfId="1" priority="146" stopIfTrue="1" operator="greaterThan">
      <formula>$G$10</formula>
    </cfRule>
  </conditionalFormatting>
  <conditionalFormatting sqref="I11;M11">
    <cfRule type="cellIs" dxfId="1" priority="60" stopIfTrue="1" operator="greaterThan">
      <formula>$E$11</formula>
    </cfRule>
  </conditionalFormatting>
  <conditionalFormatting sqref="J11;N11">
    <cfRule type="cellIs" dxfId="1" priority="12" stopIfTrue="1" operator="greaterThan">
      <formula>$F$11</formula>
    </cfRule>
  </conditionalFormatting>
  <conditionalFormatting sqref="K11;O11">
    <cfRule type="cellIs" dxfId="1" priority="72" stopIfTrue="1" operator="greaterThan">
      <formula>$G$11</formula>
    </cfRule>
  </conditionalFormatting>
  <conditionalFormatting sqref="I12;M12">
    <cfRule type="cellIs" dxfId="1" priority="61" stopIfTrue="1" operator="greaterThan">
      <formula>$E$12</formula>
    </cfRule>
  </conditionalFormatting>
  <conditionalFormatting sqref="J12;N12">
    <cfRule type="cellIs" dxfId="1" priority="1" stopIfTrue="1" operator="greaterThan">
      <formula>$F$12</formula>
    </cfRule>
  </conditionalFormatting>
  <conditionalFormatting sqref="K12;O12">
    <cfRule type="cellIs" dxfId="1" priority="73" stopIfTrue="1" operator="greaterThan">
      <formula>$G$12</formula>
    </cfRule>
  </conditionalFormatting>
  <conditionalFormatting sqref="I13;M13">
    <cfRule type="cellIs" dxfId="1" priority="62" stopIfTrue="1" operator="greaterThan">
      <formula>$E$13</formula>
    </cfRule>
  </conditionalFormatting>
  <conditionalFormatting sqref="J13;N13">
    <cfRule type="cellIs" dxfId="1" priority="2" stopIfTrue="1" operator="greaterThan">
      <formula>$F$13</formula>
    </cfRule>
  </conditionalFormatting>
  <conditionalFormatting sqref="K13;O13">
    <cfRule type="cellIs" dxfId="1" priority="74" stopIfTrue="1" operator="greaterThan">
      <formula>$G$13</formula>
    </cfRule>
  </conditionalFormatting>
  <conditionalFormatting sqref="I14;M14">
    <cfRule type="cellIs" dxfId="1" priority="63" stopIfTrue="1" operator="greaterThan">
      <formula>$E$14</formula>
    </cfRule>
  </conditionalFormatting>
  <conditionalFormatting sqref="J14;N14">
    <cfRule type="cellIs" dxfId="1" priority="3" stopIfTrue="1" operator="greaterThan">
      <formula>$F$14</formula>
    </cfRule>
  </conditionalFormatting>
  <conditionalFormatting sqref="K14;O14">
    <cfRule type="cellIs" dxfId="1" priority="75" stopIfTrue="1" operator="greaterThan">
      <formula>$G$14</formula>
    </cfRule>
  </conditionalFormatting>
  <conditionalFormatting sqref="I15;M15">
    <cfRule type="cellIs" dxfId="1" priority="64" stopIfTrue="1" operator="greaterThan">
      <formula>$E$15</formula>
    </cfRule>
  </conditionalFormatting>
  <conditionalFormatting sqref="J15;N15">
    <cfRule type="cellIs" dxfId="1" priority="4" stopIfTrue="1" operator="greaterThan">
      <formula>$F$15</formula>
    </cfRule>
  </conditionalFormatting>
  <conditionalFormatting sqref="K15;O15">
    <cfRule type="cellIs" dxfId="1" priority="76" stopIfTrue="1" operator="greaterThan">
      <formula>$G$15</formula>
    </cfRule>
  </conditionalFormatting>
  <conditionalFormatting sqref="I16;M16">
    <cfRule type="cellIs" dxfId="1" priority="65" stopIfTrue="1" operator="greaterThan">
      <formula>$E$16</formula>
    </cfRule>
  </conditionalFormatting>
  <conditionalFormatting sqref="J16;N16">
    <cfRule type="cellIs" dxfId="1" priority="5" stopIfTrue="1" operator="greaterThan">
      <formula>$F$16</formula>
    </cfRule>
  </conditionalFormatting>
  <conditionalFormatting sqref="K16;O16">
    <cfRule type="cellIs" dxfId="1" priority="77" stopIfTrue="1" operator="greaterThan">
      <formula>$G$16</formula>
    </cfRule>
  </conditionalFormatting>
  <conditionalFormatting sqref="I17;M17">
    <cfRule type="cellIs" dxfId="1" priority="66" stopIfTrue="1" operator="greaterThan">
      <formula>$E$17</formula>
    </cfRule>
  </conditionalFormatting>
  <conditionalFormatting sqref="J17;N17">
    <cfRule type="cellIs" dxfId="1" priority="6" stopIfTrue="1" operator="greaterThan">
      <formula>$F$17</formula>
    </cfRule>
  </conditionalFormatting>
  <conditionalFormatting sqref="K17;O17">
    <cfRule type="cellIs" dxfId="1" priority="78" stopIfTrue="1" operator="greaterThan">
      <formula>$G$17</formula>
    </cfRule>
  </conditionalFormatting>
  <conditionalFormatting sqref="I18;M18">
    <cfRule type="cellIs" dxfId="1" priority="67" stopIfTrue="1" operator="greaterThan">
      <formula>$E$18</formula>
    </cfRule>
  </conditionalFormatting>
  <conditionalFormatting sqref="J18;N18">
    <cfRule type="cellIs" dxfId="1" priority="7" stopIfTrue="1" operator="greaterThan">
      <formula>$F$18</formula>
    </cfRule>
  </conditionalFormatting>
  <conditionalFormatting sqref="K18;O18">
    <cfRule type="cellIs" dxfId="1" priority="79" stopIfTrue="1" operator="greaterThan">
      <formula>$G$18</formula>
    </cfRule>
  </conditionalFormatting>
  <conditionalFormatting sqref="I19;M19">
    <cfRule type="cellIs" dxfId="1" priority="68" stopIfTrue="1" operator="greaterThan">
      <formula>$E$19</formula>
    </cfRule>
  </conditionalFormatting>
  <conditionalFormatting sqref="J19;N19">
    <cfRule type="cellIs" dxfId="1" priority="8" stopIfTrue="1" operator="greaterThan">
      <formula>$F$19</formula>
    </cfRule>
  </conditionalFormatting>
  <conditionalFormatting sqref="K19;O19">
    <cfRule type="cellIs" dxfId="1" priority="80" stopIfTrue="1" operator="greaterThan">
      <formula>$G$19</formula>
    </cfRule>
  </conditionalFormatting>
  <conditionalFormatting sqref="I20;M20">
    <cfRule type="cellIs" dxfId="1" priority="69" stopIfTrue="1" operator="greaterThan">
      <formula>$E$20</formula>
    </cfRule>
  </conditionalFormatting>
  <conditionalFormatting sqref="J20;N20">
    <cfRule type="cellIs" dxfId="1" priority="9" stopIfTrue="1" operator="greaterThan">
      <formula>$F$20</formula>
    </cfRule>
  </conditionalFormatting>
  <conditionalFormatting sqref="K20;O20">
    <cfRule type="cellIs" dxfId="1" priority="81" stopIfTrue="1" operator="greaterThan">
      <formula>$G$20</formula>
    </cfRule>
  </conditionalFormatting>
  <conditionalFormatting sqref="I21;M21">
    <cfRule type="cellIs" dxfId="1" priority="70" stopIfTrue="1" operator="greaterThan">
      <formula>$E$21</formula>
    </cfRule>
  </conditionalFormatting>
  <conditionalFormatting sqref="J21;N21">
    <cfRule type="cellIs" dxfId="1" priority="10" stopIfTrue="1" operator="greaterThan">
      <formula>$F$21</formula>
    </cfRule>
  </conditionalFormatting>
  <conditionalFormatting sqref="K21;O21">
    <cfRule type="cellIs" dxfId="1" priority="82" stopIfTrue="1" operator="greaterThan">
      <formula>$G$21</formula>
    </cfRule>
  </conditionalFormatting>
  <conditionalFormatting sqref="M22;I22">
    <cfRule type="cellIs" dxfId="1" priority="71" stopIfTrue="1" operator="greaterThan">
      <formula>$E$22</formula>
    </cfRule>
  </conditionalFormatting>
  <conditionalFormatting sqref="N22;J22">
    <cfRule type="cellIs" dxfId="1" priority="13" stopIfTrue="1" operator="greaterThan">
      <formula>$F$22</formula>
    </cfRule>
  </conditionalFormatting>
  <conditionalFormatting sqref="O22;K22">
    <cfRule type="cellIs" dxfId="1" priority="83" stopIfTrue="1" operator="greaterThan">
      <formula>$G$22</formula>
    </cfRule>
  </conditionalFormatting>
  <conditionalFormatting sqref="M23;I23">
    <cfRule type="cellIs" dxfId="1" priority="112" stopIfTrue="1" operator="greaterThan">
      <formula>$E$23</formula>
    </cfRule>
  </conditionalFormatting>
  <conditionalFormatting sqref="N23;J23">
    <cfRule type="cellIs" dxfId="1" priority="11" stopIfTrue="1" operator="greaterThan">
      <formula>$F$23</formula>
    </cfRule>
  </conditionalFormatting>
  <conditionalFormatting sqref="O23;K23">
    <cfRule type="cellIs" dxfId="1" priority="113" stopIfTrue="1" operator="greaterThan">
      <formula>$G$23</formula>
    </cfRule>
  </conditionalFormatting>
  <conditionalFormatting sqref="I25;M25">
    <cfRule type="cellIs" dxfId="1" priority="167" stopIfTrue="1" operator="greaterThan">
      <formula>$E$25</formula>
    </cfRule>
  </conditionalFormatting>
  <conditionalFormatting sqref="J25;N25">
    <cfRule type="cellIs" dxfId="1" priority="168" stopIfTrue="1" operator="greaterThan">
      <formula>$F$25</formula>
    </cfRule>
  </conditionalFormatting>
  <conditionalFormatting sqref="K25;O25">
    <cfRule type="cellIs" dxfId="1" priority="169" stopIfTrue="1" operator="greaterThan">
      <formula>$G$25</formula>
    </cfRule>
  </conditionalFormatting>
  <conditionalFormatting sqref="I27;M27">
    <cfRule type="cellIs" dxfId="1" priority="202" stopIfTrue="1" operator="greaterThan">
      <formula>$E$27</formula>
    </cfRule>
  </conditionalFormatting>
  <conditionalFormatting sqref="J27;N27">
    <cfRule type="cellIs" dxfId="1" priority="203" stopIfTrue="1" operator="greaterThan">
      <formula>$F$27</formula>
    </cfRule>
  </conditionalFormatting>
  <conditionalFormatting sqref="K27;O27">
    <cfRule type="cellIs" dxfId="1" priority="204" stopIfTrue="1" operator="greaterThan">
      <formula>$G$27</formula>
    </cfRule>
  </conditionalFormatting>
  <conditionalFormatting sqref="I28;M28">
    <cfRule type="cellIs" dxfId="1" priority="211" stopIfTrue="1" operator="greaterThan">
      <formula>$E$28</formula>
    </cfRule>
  </conditionalFormatting>
  <conditionalFormatting sqref="J28;N28">
    <cfRule type="cellIs" dxfId="1" priority="212" stopIfTrue="1" operator="greaterThan">
      <formula>$F$28</formula>
    </cfRule>
  </conditionalFormatting>
  <conditionalFormatting sqref="K28;O28">
    <cfRule type="cellIs" dxfId="1" priority="213" stopIfTrue="1" operator="greaterThan">
      <formula>$G$28</formula>
    </cfRule>
  </conditionalFormatting>
  <conditionalFormatting sqref="I29;M29">
    <cfRule type="cellIs" dxfId="1" priority="220" stopIfTrue="1" operator="greaterThan">
      <formula>$E$29</formula>
    </cfRule>
  </conditionalFormatting>
  <conditionalFormatting sqref="J29;N29">
    <cfRule type="cellIs" dxfId="1" priority="221" stopIfTrue="1" operator="greaterThan">
      <formula>$F$29</formula>
    </cfRule>
  </conditionalFormatting>
  <conditionalFormatting sqref="K29;O29">
    <cfRule type="cellIs" dxfId="1" priority="222" stopIfTrue="1" operator="greaterThan">
      <formula>$G$29</formula>
    </cfRule>
  </conditionalFormatting>
  <conditionalFormatting sqref="I30;M30">
    <cfRule type="cellIs" dxfId="1" priority="229" stopIfTrue="1" operator="greaterThan">
      <formula>$E$30</formula>
    </cfRule>
  </conditionalFormatting>
  <conditionalFormatting sqref="J30;N30">
    <cfRule type="cellIs" dxfId="1" priority="230" stopIfTrue="1" operator="greaterThan">
      <formula>$F$30</formula>
    </cfRule>
  </conditionalFormatting>
  <conditionalFormatting sqref="K30;O30">
    <cfRule type="cellIs" dxfId="1" priority="231" stopIfTrue="1" operator="greaterThan">
      <formula>$G$30</formula>
    </cfRule>
  </conditionalFormatting>
  <pageMargins left="0.78740157480315" right="0" top="0.433070866141732" bottom="0" header="0" footer="0"/>
  <pageSetup paperSize="1" scale="9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opLeftCell="A17" workbookViewId="0">
      <selection activeCell="M21" sqref="M21"/>
    </sheetView>
  </sheetViews>
  <sheetFormatPr defaultColWidth="9" defaultRowHeight="12.75"/>
  <cols>
    <col min="1" max="1" width="8" style="466" customWidth="1"/>
    <col min="2" max="2" width="5.71111111111111" style="466" customWidth="1"/>
    <col min="3" max="3" width="31.7111111111111" style="466" customWidth="1"/>
    <col min="4" max="4" width="9.14444444444444" style="466"/>
    <col min="5" max="5" width="8.85555555555556" style="466" customWidth="1"/>
    <col min="6" max="6" width="8.28888888888889" style="466" customWidth="1"/>
    <col min="7" max="7" width="7.85555555555556" style="466" customWidth="1"/>
    <col min="8" max="8" width="8.56666666666667" style="466" customWidth="1"/>
    <col min="9" max="9" width="8.14444444444444" style="466" customWidth="1"/>
    <col min="10" max="10" width="9.28888888888889" style="466" customWidth="1"/>
    <col min="11" max="11" width="8.56666666666667" style="466" customWidth="1"/>
    <col min="12" max="12" width="9.71111111111111" style="466" customWidth="1"/>
    <col min="13" max="13" width="8.71111111111111" style="466" customWidth="1"/>
    <col min="14" max="14" width="7.85555555555556" style="466" customWidth="1"/>
    <col min="15" max="15" width="7.14444444444444" style="466" customWidth="1"/>
    <col min="16" max="17" width="1.56666666666667" style="466" customWidth="1"/>
    <col min="18" max="16384" width="9.14444444444444" style="466"/>
  </cols>
  <sheetData>
    <row r="1" ht="4.5" customHeight="1"/>
    <row r="2" ht="25.5" customHeight="1" spans="4:10">
      <c r="D2" s="467" t="s">
        <v>262</v>
      </c>
      <c r="E2" s="467"/>
      <c r="F2" s="467"/>
      <c r="G2" s="467"/>
      <c r="H2" s="467"/>
      <c r="I2" s="524"/>
      <c r="J2" s="524"/>
    </row>
    <row r="3" ht="3.75" customHeight="1" spans="4:10">
      <c r="D3" s="468"/>
      <c r="E3" s="468"/>
      <c r="F3" s="468"/>
      <c r="G3" s="468"/>
      <c r="H3" s="468"/>
      <c r="I3" s="525"/>
      <c r="J3" s="525"/>
    </row>
    <row r="4" ht="18" customHeight="1" spans="2:15">
      <c r="B4" s="469" t="s">
        <v>48</v>
      </c>
      <c r="C4" s="470" t="s">
        <v>49</v>
      </c>
      <c r="D4" s="471" t="s">
        <v>50</v>
      </c>
      <c r="E4" s="472"/>
      <c r="F4" s="472"/>
      <c r="G4" s="472"/>
      <c r="H4" s="472"/>
      <c r="I4" s="472"/>
      <c r="J4" s="472"/>
      <c r="K4" s="526"/>
      <c r="L4" s="472"/>
      <c r="M4" s="472"/>
      <c r="N4" s="472"/>
      <c r="O4" s="527"/>
    </row>
    <row r="5" ht="18" customHeight="1" spans="2:15">
      <c r="B5" s="473"/>
      <c r="C5" s="474"/>
      <c r="D5" s="475" t="s">
        <v>51</v>
      </c>
      <c r="E5" s="476" t="s">
        <v>52</v>
      </c>
      <c r="F5" s="476"/>
      <c r="G5" s="476"/>
      <c r="H5" s="476" t="s">
        <v>53</v>
      </c>
      <c r="I5" s="528"/>
      <c r="J5" s="528"/>
      <c r="K5" s="528"/>
      <c r="L5" s="529" t="s">
        <v>54</v>
      </c>
      <c r="M5" s="529"/>
      <c r="N5" s="529"/>
      <c r="O5" s="530"/>
    </row>
    <row r="6" ht="23.25" customHeight="1" spans="2:15">
      <c r="B6" s="473"/>
      <c r="C6" s="474"/>
      <c r="D6" s="475"/>
      <c r="E6" s="476" t="s">
        <v>55</v>
      </c>
      <c r="F6" s="476" t="s">
        <v>56</v>
      </c>
      <c r="G6" s="476" t="s">
        <v>57</v>
      </c>
      <c r="H6" s="476" t="s">
        <v>51</v>
      </c>
      <c r="I6" s="476" t="s">
        <v>52</v>
      </c>
      <c r="J6" s="476"/>
      <c r="K6" s="476"/>
      <c r="L6" s="529" t="s">
        <v>51</v>
      </c>
      <c r="M6" s="529" t="s">
        <v>52</v>
      </c>
      <c r="N6" s="529"/>
      <c r="O6" s="530"/>
    </row>
    <row r="7" ht="21.75" customHeight="1" spans="2:15">
      <c r="B7" s="477"/>
      <c r="C7" s="478"/>
      <c r="D7" s="475"/>
      <c r="E7" s="476"/>
      <c r="F7" s="476"/>
      <c r="G7" s="476"/>
      <c r="H7" s="476"/>
      <c r="I7" s="476" t="s">
        <v>55</v>
      </c>
      <c r="J7" s="476" t="s">
        <v>56</v>
      </c>
      <c r="K7" s="476" t="s">
        <v>57</v>
      </c>
      <c r="L7" s="529"/>
      <c r="M7" s="529" t="s">
        <v>55</v>
      </c>
      <c r="N7" s="529" t="s">
        <v>56</v>
      </c>
      <c r="O7" s="530" t="s">
        <v>57</v>
      </c>
    </row>
    <row r="8" ht="9.75" customHeight="1" spans="2:15">
      <c r="B8" s="479" t="s">
        <v>58</v>
      </c>
      <c r="C8" s="480" t="s">
        <v>59</v>
      </c>
      <c r="D8" s="481">
        <v>1</v>
      </c>
      <c r="E8" s="482">
        <v>2</v>
      </c>
      <c r="F8" s="482">
        <v>3</v>
      </c>
      <c r="G8" s="482">
        <v>4</v>
      </c>
      <c r="H8" s="482">
        <v>5</v>
      </c>
      <c r="I8" s="531">
        <v>6</v>
      </c>
      <c r="J8" s="482">
        <v>7</v>
      </c>
      <c r="K8" s="482">
        <v>8</v>
      </c>
      <c r="L8" s="532">
        <v>9</v>
      </c>
      <c r="M8" s="532">
        <v>10</v>
      </c>
      <c r="N8" s="532">
        <v>11</v>
      </c>
      <c r="O8" s="533">
        <v>12</v>
      </c>
    </row>
    <row r="9" ht="17.25" customHeight="1" spans="2:15">
      <c r="B9" s="483" t="s">
        <v>263</v>
      </c>
      <c r="C9" s="484" t="s">
        <v>264</v>
      </c>
      <c r="D9" s="485">
        <v>2</v>
      </c>
      <c r="E9" s="486">
        <v>1</v>
      </c>
      <c r="F9" s="486"/>
      <c r="G9" s="486"/>
      <c r="H9" s="486">
        <v>1</v>
      </c>
      <c r="I9" s="486"/>
      <c r="J9" s="534"/>
      <c r="K9" s="534"/>
      <c r="L9" s="510">
        <f>D9-H9</f>
        <v>1</v>
      </c>
      <c r="M9" s="510">
        <f>E9-I9</f>
        <v>1</v>
      </c>
      <c r="N9" s="510">
        <f>F9-J9</f>
        <v>0</v>
      </c>
      <c r="O9" s="535">
        <f>G9-K9</f>
        <v>0</v>
      </c>
    </row>
    <row r="10" ht="18" customHeight="1" spans="2:15">
      <c r="B10" s="487" t="s">
        <v>265</v>
      </c>
      <c r="C10" s="488" t="s">
        <v>63</v>
      </c>
      <c r="D10" s="489">
        <v>1</v>
      </c>
      <c r="E10" s="490"/>
      <c r="F10" s="490"/>
      <c r="G10" s="490"/>
      <c r="H10" s="491">
        <v>1</v>
      </c>
      <c r="I10" s="491"/>
      <c r="J10" s="491"/>
      <c r="K10" s="491"/>
      <c r="L10" s="536">
        <f t="shared" ref="L10:O25" si="0">D10-H10</f>
        <v>0</v>
      </c>
      <c r="M10" s="536">
        <f t="shared" si="0"/>
        <v>0</v>
      </c>
      <c r="N10" s="536">
        <f t="shared" si="0"/>
        <v>0</v>
      </c>
      <c r="O10" s="537">
        <f t="shared" si="0"/>
        <v>0</v>
      </c>
    </row>
    <row r="11" ht="42.75" customHeight="1" spans="2:15">
      <c r="B11" s="492" t="s">
        <v>266</v>
      </c>
      <c r="C11" s="493" t="s">
        <v>267</v>
      </c>
      <c r="D11" s="494">
        <v>1</v>
      </c>
      <c r="E11" s="495"/>
      <c r="F11" s="495"/>
      <c r="G11" s="495"/>
      <c r="H11" s="496">
        <v>1</v>
      </c>
      <c r="I11" s="496"/>
      <c r="J11" s="496"/>
      <c r="K11" s="496"/>
      <c r="L11" s="538">
        <f t="shared" si="0"/>
        <v>0</v>
      </c>
      <c r="M11" s="538">
        <f t="shared" si="0"/>
        <v>0</v>
      </c>
      <c r="N11" s="538">
        <f t="shared" si="0"/>
        <v>0</v>
      </c>
      <c r="O11" s="539">
        <f t="shared" si="0"/>
        <v>0</v>
      </c>
    </row>
    <row r="12" ht="17.25" customHeight="1" spans="2:15">
      <c r="B12" s="497" t="s">
        <v>268</v>
      </c>
      <c r="C12" s="493" t="s">
        <v>269</v>
      </c>
      <c r="D12" s="494"/>
      <c r="E12" s="495"/>
      <c r="F12" s="495"/>
      <c r="G12" s="495"/>
      <c r="H12" s="496"/>
      <c r="I12" s="496"/>
      <c r="J12" s="496"/>
      <c r="K12" s="496"/>
      <c r="L12" s="538">
        <f t="shared" si="0"/>
        <v>0</v>
      </c>
      <c r="M12" s="538">
        <f t="shared" si="0"/>
        <v>0</v>
      </c>
      <c r="N12" s="538">
        <f t="shared" si="0"/>
        <v>0</v>
      </c>
      <c r="O12" s="539">
        <f t="shared" si="0"/>
        <v>0</v>
      </c>
    </row>
    <row r="13" ht="17.25" customHeight="1" spans="2:15">
      <c r="B13" s="497" t="s">
        <v>270</v>
      </c>
      <c r="C13" s="493" t="s">
        <v>271</v>
      </c>
      <c r="D13" s="494"/>
      <c r="E13" s="495"/>
      <c r="F13" s="495"/>
      <c r="G13" s="495"/>
      <c r="H13" s="496"/>
      <c r="I13" s="496"/>
      <c r="J13" s="496"/>
      <c r="K13" s="496"/>
      <c r="L13" s="538">
        <f t="shared" si="0"/>
        <v>0</v>
      </c>
      <c r="M13" s="538">
        <f t="shared" si="0"/>
        <v>0</v>
      </c>
      <c r="N13" s="538">
        <f t="shared" si="0"/>
        <v>0</v>
      </c>
      <c r="O13" s="539">
        <f t="shared" si="0"/>
        <v>0</v>
      </c>
    </row>
    <row r="14" ht="17.25" customHeight="1" spans="2:15">
      <c r="B14" s="497" t="s">
        <v>272</v>
      </c>
      <c r="C14" s="493" t="s">
        <v>273</v>
      </c>
      <c r="D14" s="494"/>
      <c r="E14" s="495"/>
      <c r="F14" s="495"/>
      <c r="G14" s="495"/>
      <c r="H14" s="496"/>
      <c r="I14" s="496"/>
      <c r="J14" s="496"/>
      <c r="K14" s="496"/>
      <c r="L14" s="538">
        <f t="shared" si="0"/>
        <v>0</v>
      </c>
      <c r="M14" s="538">
        <f t="shared" si="0"/>
        <v>0</v>
      </c>
      <c r="N14" s="538">
        <f t="shared" si="0"/>
        <v>0</v>
      </c>
      <c r="O14" s="539">
        <f t="shared" si="0"/>
        <v>0</v>
      </c>
    </row>
    <row r="15" ht="17.25" customHeight="1" spans="2:15">
      <c r="B15" s="487" t="s">
        <v>274</v>
      </c>
      <c r="C15" s="488" t="s">
        <v>275</v>
      </c>
      <c r="D15" s="494"/>
      <c r="E15" s="495"/>
      <c r="F15" s="495"/>
      <c r="G15" s="495"/>
      <c r="H15" s="496"/>
      <c r="I15" s="496"/>
      <c r="J15" s="496"/>
      <c r="K15" s="496"/>
      <c r="L15" s="538">
        <f t="shared" si="0"/>
        <v>0</v>
      </c>
      <c r="M15" s="538">
        <f t="shared" si="0"/>
        <v>0</v>
      </c>
      <c r="N15" s="538">
        <f t="shared" si="0"/>
        <v>0</v>
      </c>
      <c r="O15" s="539">
        <f t="shared" si="0"/>
        <v>0</v>
      </c>
    </row>
    <row r="16" ht="17.25" customHeight="1" spans="2:15">
      <c r="B16" s="497" t="s">
        <v>276</v>
      </c>
      <c r="C16" s="493" t="s">
        <v>277</v>
      </c>
      <c r="D16" s="494"/>
      <c r="E16" s="495"/>
      <c r="F16" s="495"/>
      <c r="G16" s="495"/>
      <c r="H16" s="496"/>
      <c r="I16" s="496"/>
      <c r="J16" s="496"/>
      <c r="K16" s="496"/>
      <c r="L16" s="538">
        <f t="shared" si="0"/>
        <v>0</v>
      </c>
      <c r="M16" s="538">
        <f t="shared" si="0"/>
        <v>0</v>
      </c>
      <c r="N16" s="538">
        <f t="shared" si="0"/>
        <v>0</v>
      </c>
      <c r="O16" s="539">
        <f t="shared" si="0"/>
        <v>0</v>
      </c>
    </row>
    <row r="17" ht="17.25" customHeight="1" spans="1:15">
      <c r="A17" s="498">
        <v>6</v>
      </c>
      <c r="B17" s="497" t="s">
        <v>278</v>
      </c>
      <c r="C17" s="493" t="s">
        <v>279</v>
      </c>
      <c r="D17" s="499"/>
      <c r="E17" s="500"/>
      <c r="F17" s="500"/>
      <c r="G17" s="500"/>
      <c r="H17" s="501"/>
      <c r="I17" s="501"/>
      <c r="J17" s="501"/>
      <c r="K17" s="501"/>
      <c r="L17" s="508">
        <f t="shared" si="0"/>
        <v>0</v>
      </c>
      <c r="M17" s="508">
        <f t="shared" si="0"/>
        <v>0</v>
      </c>
      <c r="N17" s="508">
        <f t="shared" si="0"/>
        <v>0</v>
      </c>
      <c r="O17" s="540">
        <f t="shared" si="0"/>
        <v>0</v>
      </c>
    </row>
    <row r="18" ht="21" customHeight="1" spans="2:15">
      <c r="B18" s="497" t="s">
        <v>280</v>
      </c>
      <c r="C18" s="493" t="s">
        <v>281</v>
      </c>
      <c r="D18" s="494"/>
      <c r="E18" s="495"/>
      <c r="F18" s="495"/>
      <c r="G18" s="495"/>
      <c r="H18" s="496"/>
      <c r="I18" s="496"/>
      <c r="J18" s="496"/>
      <c r="K18" s="496"/>
      <c r="L18" s="538">
        <f t="shared" si="0"/>
        <v>0</v>
      </c>
      <c r="M18" s="538">
        <f t="shared" si="0"/>
        <v>0</v>
      </c>
      <c r="N18" s="538">
        <f t="shared" si="0"/>
        <v>0</v>
      </c>
      <c r="O18" s="539">
        <f t="shared" si="0"/>
        <v>0</v>
      </c>
    </row>
    <row r="19" ht="18.75" customHeight="1" spans="2:15">
      <c r="B19" s="497" t="s">
        <v>282</v>
      </c>
      <c r="C19" s="493" t="s">
        <v>283</v>
      </c>
      <c r="D19" s="494"/>
      <c r="E19" s="495"/>
      <c r="F19" s="495"/>
      <c r="G19" s="495"/>
      <c r="H19" s="496"/>
      <c r="I19" s="496"/>
      <c r="J19" s="496"/>
      <c r="K19" s="496"/>
      <c r="L19" s="538">
        <f t="shared" si="0"/>
        <v>0</v>
      </c>
      <c r="M19" s="538">
        <f t="shared" si="0"/>
        <v>0</v>
      </c>
      <c r="N19" s="538">
        <f t="shared" si="0"/>
        <v>0</v>
      </c>
      <c r="O19" s="539">
        <f t="shared" si="0"/>
        <v>0</v>
      </c>
    </row>
    <row r="20" ht="17.25" customHeight="1" spans="2:15">
      <c r="B20" s="502" t="s">
        <v>284</v>
      </c>
      <c r="C20" s="503" t="s">
        <v>285</v>
      </c>
      <c r="D20" s="494">
        <v>1</v>
      </c>
      <c r="E20" s="495">
        <v>1</v>
      </c>
      <c r="F20" s="495"/>
      <c r="G20" s="495"/>
      <c r="H20" s="496">
        <v>0</v>
      </c>
      <c r="I20" s="496">
        <v>0</v>
      </c>
      <c r="J20" s="496"/>
      <c r="K20" s="496"/>
      <c r="L20" s="538">
        <f t="shared" si="0"/>
        <v>1</v>
      </c>
      <c r="M20" s="538">
        <f t="shared" si="0"/>
        <v>1</v>
      </c>
      <c r="N20" s="538">
        <f t="shared" si="0"/>
        <v>0</v>
      </c>
      <c r="O20" s="539">
        <f t="shared" si="0"/>
        <v>0</v>
      </c>
    </row>
    <row r="21" ht="17.25" customHeight="1" spans="2:15">
      <c r="B21" s="497" t="s">
        <v>286</v>
      </c>
      <c r="C21" s="493" t="s">
        <v>287</v>
      </c>
      <c r="D21" s="494"/>
      <c r="E21" s="495"/>
      <c r="F21" s="495"/>
      <c r="G21" s="495"/>
      <c r="H21" s="496"/>
      <c r="I21" s="496"/>
      <c r="J21" s="496"/>
      <c r="K21" s="496"/>
      <c r="L21" s="538">
        <f t="shared" si="0"/>
        <v>0</v>
      </c>
      <c r="M21" s="538">
        <f t="shared" si="0"/>
        <v>0</v>
      </c>
      <c r="N21" s="538">
        <f t="shared" si="0"/>
        <v>0</v>
      </c>
      <c r="O21" s="539">
        <f t="shared" si="0"/>
        <v>0</v>
      </c>
    </row>
    <row r="22" ht="17.25" customHeight="1" spans="2:16">
      <c r="B22" s="504" t="s">
        <v>288</v>
      </c>
      <c r="C22" s="493" t="s">
        <v>289</v>
      </c>
      <c r="D22" s="494"/>
      <c r="E22" s="495"/>
      <c r="F22" s="495"/>
      <c r="G22" s="495"/>
      <c r="H22" s="496"/>
      <c r="I22" s="496"/>
      <c r="J22" s="496"/>
      <c r="K22" s="496"/>
      <c r="L22" s="538">
        <f t="shared" si="0"/>
        <v>0</v>
      </c>
      <c r="M22" s="538">
        <f t="shared" si="0"/>
        <v>0</v>
      </c>
      <c r="N22" s="538">
        <f t="shared" si="0"/>
        <v>0</v>
      </c>
      <c r="O22" s="539">
        <f t="shared" si="0"/>
        <v>0</v>
      </c>
      <c r="P22" s="466">
        <v>0</v>
      </c>
    </row>
    <row r="23" ht="17.25" customHeight="1" spans="2:15">
      <c r="B23" s="504" t="s">
        <v>290</v>
      </c>
      <c r="C23" s="493" t="s">
        <v>291</v>
      </c>
      <c r="D23" s="494"/>
      <c r="E23" s="495"/>
      <c r="F23" s="495"/>
      <c r="G23" s="495"/>
      <c r="H23" s="496"/>
      <c r="I23" s="496"/>
      <c r="J23" s="496"/>
      <c r="K23" s="496"/>
      <c r="L23" s="538">
        <f t="shared" si="0"/>
        <v>0</v>
      </c>
      <c r="M23" s="538">
        <f t="shared" si="0"/>
        <v>0</v>
      </c>
      <c r="N23" s="538">
        <f t="shared" si="0"/>
        <v>0</v>
      </c>
      <c r="O23" s="539">
        <f t="shared" si="0"/>
        <v>0</v>
      </c>
    </row>
    <row r="24" ht="17.25" customHeight="1" spans="2:15">
      <c r="B24" s="487" t="s">
        <v>292</v>
      </c>
      <c r="C24" s="488" t="s">
        <v>293</v>
      </c>
      <c r="D24" s="494"/>
      <c r="E24" s="495"/>
      <c r="F24" s="495"/>
      <c r="G24" s="495"/>
      <c r="H24" s="496"/>
      <c r="I24" s="496"/>
      <c r="J24" s="496"/>
      <c r="K24" s="496"/>
      <c r="L24" s="538">
        <f t="shared" si="0"/>
        <v>0</v>
      </c>
      <c r="M24" s="538">
        <f t="shared" si="0"/>
        <v>0</v>
      </c>
      <c r="N24" s="538">
        <f t="shared" si="0"/>
        <v>0</v>
      </c>
      <c r="O24" s="539">
        <f t="shared" si="0"/>
        <v>0</v>
      </c>
    </row>
    <row r="25" ht="18" hidden="1" customHeight="1" spans="2:15">
      <c r="B25" s="505" t="s">
        <v>294</v>
      </c>
      <c r="C25" s="503" t="s">
        <v>295</v>
      </c>
      <c r="D25" s="506"/>
      <c r="E25" s="507"/>
      <c r="F25" s="507"/>
      <c r="G25" s="507"/>
      <c r="H25" s="508"/>
      <c r="I25" s="508"/>
      <c r="J25" s="508"/>
      <c r="K25" s="508"/>
      <c r="L25" s="508">
        <f t="shared" si="0"/>
        <v>0</v>
      </c>
      <c r="M25" s="508">
        <f t="shared" si="0"/>
        <v>0</v>
      </c>
      <c r="N25" s="508">
        <f t="shared" si="0"/>
        <v>0</v>
      </c>
      <c r="O25" s="540">
        <f t="shared" si="0"/>
        <v>0</v>
      </c>
    </row>
    <row r="26" ht="41.25" customHeight="1" spans="2:15">
      <c r="B26" s="483" t="s">
        <v>296</v>
      </c>
      <c r="C26" s="484" t="s">
        <v>297</v>
      </c>
      <c r="D26" s="509"/>
      <c r="E26" s="510" t="s">
        <v>249</v>
      </c>
      <c r="F26" s="510" t="s">
        <v>249</v>
      </c>
      <c r="G26" s="510" t="s">
        <v>249</v>
      </c>
      <c r="H26" s="510" t="s">
        <v>249</v>
      </c>
      <c r="I26" s="510" t="s">
        <v>249</v>
      </c>
      <c r="J26" s="510" t="s">
        <v>249</v>
      </c>
      <c r="K26" s="510" t="s">
        <v>249</v>
      </c>
      <c r="L26" s="510"/>
      <c r="M26" s="510"/>
      <c r="N26" s="510"/>
      <c r="O26" s="535"/>
    </row>
    <row r="27" ht="25.5" customHeight="1" spans="2:15">
      <c r="B27" s="487" t="s">
        <v>298</v>
      </c>
      <c r="C27" s="488" t="s">
        <v>299</v>
      </c>
      <c r="D27" s="494"/>
      <c r="E27" s="511" t="s">
        <v>249</v>
      </c>
      <c r="F27" s="511" t="s">
        <v>249</v>
      </c>
      <c r="G27" s="511" t="s">
        <v>249</v>
      </c>
      <c r="H27" s="511" t="s">
        <v>249</v>
      </c>
      <c r="I27" s="538" t="s">
        <v>249</v>
      </c>
      <c r="J27" s="538" t="s">
        <v>249</v>
      </c>
      <c r="K27" s="538" t="s">
        <v>249</v>
      </c>
      <c r="L27" s="538"/>
      <c r="M27" s="538"/>
      <c r="N27" s="538"/>
      <c r="O27" s="539"/>
    </row>
    <row r="28" ht="17.25" customHeight="1" spans="1:15">
      <c r="A28" s="512"/>
      <c r="B28" s="497" t="s">
        <v>300</v>
      </c>
      <c r="C28" s="493" t="s">
        <v>301</v>
      </c>
      <c r="D28" s="494"/>
      <c r="E28" s="511" t="s">
        <v>249</v>
      </c>
      <c r="F28" s="511" t="s">
        <v>249</v>
      </c>
      <c r="G28" s="511" t="s">
        <v>249</v>
      </c>
      <c r="H28" s="511" t="s">
        <v>249</v>
      </c>
      <c r="I28" s="538" t="s">
        <v>249</v>
      </c>
      <c r="J28" s="538" t="s">
        <v>249</v>
      </c>
      <c r="K28" s="538" t="s">
        <v>249</v>
      </c>
      <c r="L28" s="538"/>
      <c r="M28" s="538"/>
      <c r="N28" s="538"/>
      <c r="O28" s="539"/>
    </row>
    <row r="29" ht="17.25" customHeight="1" spans="2:15">
      <c r="B29" s="497" t="s">
        <v>302</v>
      </c>
      <c r="C29" s="493" t="s">
        <v>303</v>
      </c>
      <c r="D29" s="513"/>
      <c r="E29" s="514" t="s">
        <v>249</v>
      </c>
      <c r="F29" s="514" t="s">
        <v>249</v>
      </c>
      <c r="G29" s="514" t="s">
        <v>249</v>
      </c>
      <c r="H29" s="514" t="s">
        <v>249</v>
      </c>
      <c r="I29" s="541" t="s">
        <v>249</v>
      </c>
      <c r="J29" s="541" t="s">
        <v>249</v>
      </c>
      <c r="K29" s="541" t="s">
        <v>249</v>
      </c>
      <c r="L29" s="541"/>
      <c r="M29" s="541"/>
      <c r="N29" s="541"/>
      <c r="O29" s="542"/>
    </row>
    <row r="30" ht="17.25" hidden="1" customHeight="1" spans="2:15">
      <c r="B30" s="515" t="s">
        <v>304</v>
      </c>
      <c r="C30" s="503" t="s">
        <v>305</v>
      </c>
      <c r="D30" s="516"/>
      <c r="E30" s="517"/>
      <c r="F30" s="517"/>
      <c r="G30" s="517"/>
      <c r="H30" s="518"/>
      <c r="I30" s="518"/>
      <c r="J30" s="518"/>
      <c r="K30" s="518"/>
      <c r="L30" s="518">
        <f t="shared" ref="L30:O31" si="1">D30-H30</f>
        <v>0</v>
      </c>
      <c r="M30" s="518">
        <f t="shared" si="1"/>
        <v>0</v>
      </c>
      <c r="N30" s="518">
        <f t="shared" si="1"/>
        <v>0</v>
      </c>
      <c r="O30" s="543">
        <f t="shared" si="1"/>
        <v>0</v>
      </c>
    </row>
    <row r="31" ht="32.25" customHeight="1" spans="2:15">
      <c r="B31" s="519" t="s">
        <v>306</v>
      </c>
      <c r="C31" s="520" t="s">
        <v>307</v>
      </c>
      <c r="D31" s="521"/>
      <c r="E31" s="522"/>
      <c r="F31" s="522"/>
      <c r="G31" s="522"/>
      <c r="H31" s="523"/>
      <c r="I31" s="523"/>
      <c r="J31" s="523"/>
      <c r="K31" s="523"/>
      <c r="L31" s="544">
        <f t="shared" si="1"/>
        <v>0</v>
      </c>
      <c r="M31" s="544">
        <f t="shared" si="1"/>
        <v>0</v>
      </c>
      <c r="N31" s="544">
        <f t="shared" si="1"/>
        <v>0</v>
      </c>
      <c r="O31" s="545">
        <f t="shared" si="1"/>
        <v>0</v>
      </c>
    </row>
  </sheetData>
  <sheetProtection password="83B8" sheet="1"/>
  <mergeCells count="16">
    <mergeCell ref="D2:H2"/>
    <mergeCell ref="D4:K4"/>
    <mergeCell ref="L4:O4"/>
    <mergeCell ref="E5:G5"/>
    <mergeCell ref="H5:K5"/>
    <mergeCell ref="L5:O5"/>
    <mergeCell ref="I6:K6"/>
    <mergeCell ref="M6:O6"/>
    <mergeCell ref="B4:B7"/>
    <mergeCell ref="C4:C7"/>
    <mergeCell ref="D5:D7"/>
    <mergeCell ref="E6:E7"/>
    <mergeCell ref="F6:F7"/>
    <mergeCell ref="G6:G7"/>
    <mergeCell ref="H6:H7"/>
    <mergeCell ref="L6:L7"/>
  </mergeCells>
  <conditionalFormatting sqref="D9">
    <cfRule type="cellIs" dxfId="2" priority="235" stopIfTrue="1" operator="notEqual">
      <formula>SUM($D$11:$D$25)</formula>
    </cfRule>
    <cfRule type="cellIs" dxfId="1" priority="236" stopIfTrue="1" operator="lessThan">
      <formula>$E$9+$F$9+$G$9</formula>
    </cfRule>
  </conditionalFormatting>
  <conditionalFormatting sqref="E9">
    <cfRule type="cellIs" dxfId="1" priority="237" stopIfTrue="1" operator="greaterThan">
      <formula>$D$9</formula>
    </cfRule>
    <cfRule type="cellIs" dxfId="2" priority="238" stopIfTrue="1" operator="notEqual">
      <formula>SUM($E$11:$E$25)</formula>
    </cfRule>
  </conditionalFormatting>
  <conditionalFormatting sqref="F9">
    <cfRule type="cellIs" dxfId="2" priority="239" stopIfTrue="1" operator="notEqual">
      <formula>SUM($F$11:$F$25)</formula>
    </cfRule>
    <cfRule type="cellIs" dxfId="1" priority="240" stopIfTrue="1" operator="greaterThan">
      <formula>$D$9</formula>
    </cfRule>
  </conditionalFormatting>
  <conditionalFormatting sqref="G9">
    <cfRule type="cellIs" dxfId="1" priority="241" stopIfTrue="1" operator="greaterThan">
      <formula>$D$9</formula>
    </cfRule>
    <cfRule type="cellIs" dxfId="2" priority="242" stopIfTrue="1" operator="notEqual">
      <formula>SUM($G$11:$G$25)</formula>
    </cfRule>
  </conditionalFormatting>
  <conditionalFormatting sqref="H9">
    <cfRule type="cellIs" dxfId="2" priority="243" stopIfTrue="1" operator="notEqual">
      <formula>SUM($H$11:$H$25)</formula>
    </cfRule>
    <cfRule type="cellIs" dxfId="1" priority="244" stopIfTrue="1" operator="lessThan">
      <formula>$I$9+$J$9+$K$9</formula>
    </cfRule>
    <cfRule type="cellIs" dxfId="1" priority="245" stopIfTrue="1" operator="greaterThan">
      <formula>$D$9</formula>
    </cfRule>
  </conditionalFormatting>
  <conditionalFormatting sqref="I9">
    <cfRule type="cellIs" dxfId="1" priority="246" stopIfTrue="1" operator="greaterThan">
      <formula>$E$9</formula>
    </cfRule>
    <cfRule type="cellIs" dxfId="2" priority="247" stopIfTrue="1" operator="notEqual">
      <formula>SUM($I$11:$I$25)</formula>
    </cfRule>
  </conditionalFormatting>
  <conditionalFormatting sqref="J9">
    <cfRule type="cellIs" dxfId="1" priority="248" stopIfTrue="1" operator="greaterThan">
      <formula>$F$9</formula>
    </cfRule>
    <cfRule type="cellIs" dxfId="2" priority="249" stopIfTrue="1" operator="notEqual">
      <formula>SUM($J$11:$J$25)</formula>
    </cfRule>
  </conditionalFormatting>
  <conditionalFormatting sqref="K9">
    <cfRule type="cellIs" dxfId="1" priority="250" stopIfTrue="1" operator="greaterThan">
      <formula>$G$9</formula>
    </cfRule>
    <cfRule type="cellIs" dxfId="2" priority="251" stopIfTrue="1" operator="notEqual">
      <formula>SUM($K$11:$K$25)</formula>
    </cfRule>
  </conditionalFormatting>
  <conditionalFormatting sqref="L9">
    <cfRule type="cellIs" dxfId="1" priority="252" stopIfTrue="1" operator="greaterThan">
      <formula>$D$9</formula>
    </cfRule>
    <cfRule type="cellIs" dxfId="1" priority="253" stopIfTrue="1" operator="lessThan">
      <formula>$M$9+$N$9+$O$9</formula>
    </cfRule>
    <cfRule type="cellIs" dxfId="2" priority="254" stopIfTrue="1" operator="notEqual">
      <formula>SUM($L$11:$L$25)</formula>
    </cfRule>
  </conditionalFormatting>
  <conditionalFormatting sqref="M9">
    <cfRule type="cellIs" dxfId="1" priority="255" stopIfTrue="1" operator="greaterThan">
      <formula>$E$9</formula>
    </cfRule>
    <cfRule type="cellIs" dxfId="2" priority="256" stopIfTrue="1" operator="notEqual">
      <formula>SUM($M$11:$M$25)</formula>
    </cfRule>
  </conditionalFormatting>
  <conditionalFormatting sqref="N9">
    <cfRule type="cellIs" dxfId="1" priority="257" stopIfTrue="1" operator="greaterThan">
      <formula>$F$9</formula>
    </cfRule>
    <cfRule type="cellIs" dxfId="2" priority="258" stopIfTrue="1" operator="notEqual">
      <formula>SUM($N$11:$N$25)</formula>
    </cfRule>
  </conditionalFormatting>
  <conditionalFormatting sqref="O9">
    <cfRule type="cellIs" dxfId="1" priority="259" stopIfTrue="1" operator="greaterThan">
      <formula>$G$9</formula>
    </cfRule>
    <cfRule type="cellIs" dxfId="2" priority="260" stopIfTrue="1" operator="notEqual">
      <formula>SUM($O$11:$O$25)</formula>
    </cfRule>
  </conditionalFormatting>
  <conditionalFormatting sqref="D10">
    <cfRule type="cellIs" dxfId="1" priority="73" stopIfTrue="1" operator="lessThan">
      <formula>$E$10+$F$10+$G$10</formula>
    </cfRule>
    <cfRule type="cellIs" dxfId="1" priority="74" stopIfTrue="1" operator="greaterThan">
      <formula>$D$9</formula>
    </cfRule>
  </conditionalFormatting>
  <conditionalFormatting sqref="E10">
    <cfRule type="cellIs" dxfId="1" priority="75" stopIfTrue="1" operator="greaterThan">
      <formula>$D$10</formula>
    </cfRule>
    <cfRule type="cellIs" dxfId="1" priority="76" stopIfTrue="1" operator="greaterThan">
      <formula>$E$9</formula>
    </cfRule>
  </conditionalFormatting>
  <conditionalFormatting sqref="F10">
    <cfRule type="cellIs" dxfId="1" priority="77" stopIfTrue="1" operator="greaterThan">
      <formula>$D$10</formula>
    </cfRule>
    <cfRule type="cellIs" dxfId="1" priority="78" stopIfTrue="1" operator="greaterThan">
      <formula>$F$9</formula>
    </cfRule>
  </conditionalFormatting>
  <conditionalFormatting sqref="G10">
    <cfRule type="cellIs" dxfId="1" priority="79" stopIfTrue="1" operator="greaterThan">
      <formula>$D$10</formula>
    </cfRule>
    <cfRule type="cellIs" dxfId="1" priority="80" stopIfTrue="1" operator="greaterThan">
      <formula>$G$9</formula>
    </cfRule>
  </conditionalFormatting>
  <conditionalFormatting sqref="H10">
    <cfRule type="cellIs" dxfId="1" priority="81" stopIfTrue="1" operator="greaterThan">
      <formula>$D$10</formula>
    </cfRule>
    <cfRule type="cellIs" dxfId="1" priority="82" stopIfTrue="1" operator="lessThan">
      <formula>$I$10+$J$10+$K$10</formula>
    </cfRule>
    <cfRule type="cellIs" dxfId="1" priority="83" stopIfTrue="1" operator="greaterThan">
      <formula>$H$9</formula>
    </cfRule>
  </conditionalFormatting>
  <conditionalFormatting sqref="I10">
    <cfRule type="cellIs" dxfId="1" priority="84" stopIfTrue="1" operator="greaterThan">
      <formula>$E$10</formula>
    </cfRule>
    <cfRule type="cellIs" dxfId="1" priority="85" stopIfTrue="1" operator="greaterThan">
      <formula>$I$9</formula>
    </cfRule>
  </conditionalFormatting>
  <conditionalFormatting sqref="J10">
    <cfRule type="cellIs" dxfId="1" priority="86" stopIfTrue="1" operator="greaterThan">
      <formula>$F$10</formula>
    </cfRule>
    <cfRule type="cellIs" dxfId="1" priority="87" stopIfTrue="1" operator="greaterThan">
      <formula>$J$9</formula>
    </cfRule>
  </conditionalFormatting>
  <conditionalFormatting sqref="K10">
    <cfRule type="cellIs" dxfId="1" priority="88" stopIfTrue="1" operator="greaterThan">
      <formula>$G$10</formula>
    </cfRule>
    <cfRule type="cellIs" dxfId="1" priority="89" stopIfTrue="1" operator="greaterThan">
      <formula>$K$9</formula>
    </cfRule>
  </conditionalFormatting>
  <conditionalFormatting sqref="L10">
    <cfRule type="cellIs" dxfId="1" priority="90" stopIfTrue="1" operator="greaterThan">
      <formula>$D$10</formula>
    </cfRule>
    <cfRule type="cellIs" dxfId="1" priority="91" stopIfTrue="1" operator="lessThan">
      <formula>$M$10+$N$10+$O$10</formula>
    </cfRule>
    <cfRule type="cellIs" dxfId="1" priority="92" stopIfTrue="1" operator="greaterThan">
      <formula>$L$9</formula>
    </cfRule>
  </conditionalFormatting>
  <conditionalFormatting sqref="M10">
    <cfRule type="cellIs" dxfId="1" priority="93" stopIfTrue="1" operator="greaterThan">
      <formula>$E$10</formula>
    </cfRule>
    <cfRule type="cellIs" dxfId="1" priority="94" stopIfTrue="1" operator="greaterThan">
      <formula>$M$9</formula>
    </cfRule>
  </conditionalFormatting>
  <conditionalFormatting sqref="N10">
    <cfRule type="cellIs" dxfId="1" priority="95" stopIfTrue="1" operator="greaterThan">
      <formula>$F$10</formula>
    </cfRule>
    <cfRule type="cellIs" dxfId="1" priority="96" stopIfTrue="1" operator="greaterThan">
      <formula>$N$9</formula>
    </cfRule>
  </conditionalFormatting>
  <conditionalFormatting sqref="O10">
    <cfRule type="cellIs" dxfId="1" priority="97" stopIfTrue="1" operator="greaterThan">
      <formula>$G$10</formula>
    </cfRule>
    <cfRule type="cellIs" dxfId="1" priority="98" stopIfTrue="1" operator="greaterThan">
      <formula>$O$9</formula>
    </cfRule>
  </conditionalFormatting>
  <conditionalFormatting sqref="D11">
    <cfRule type="cellIs" dxfId="1" priority="56" stopIfTrue="1" operator="lessThan">
      <formula>$E$11+$F$11+$G$11</formula>
    </cfRule>
  </conditionalFormatting>
  <conditionalFormatting sqref="E11:G11">
    <cfRule type="cellIs" dxfId="1" priority="57" stopIfTrue="1" operator="greaterThan">
      <formula>$D$11</formula>
    </cfRule>
  </conditionalFormatting>
  <conditionalFormatting sqref="H11">
    <cfRule type="cellIs" dxfId="1" priority="58" stopIfTrue="1" operator="greaterThan">
      <formula>$D$11</formula>
    </cfRule>
    <cfRule type="cellIs" dxfId="1" priority="59" stopIfTrue="1" operator="lessThan">
      <formula>$I$11+$J$11+$K$11</formula>
    </cfRule>
  </conditionalFormatting>
  <conditionalFormatting sqref="L11">
    <cfRule type="cellIs" dxfId="1" priority="62" stopIfTrue="1" operator="greaterThan">
      <formula>$D$11</formula>
    </cfRule>
    <cfRule type="cellIs" dxfId="1" priority="63" stopIfTrue="1" operator="lessThan">
      <formula>$M$11+$N$11+$O$11</formula>
    </cfRule>
  </conditionalFormatting>
  <conditionalFormatting sqref="D12">
    <cfRule type="cellIs" dxfId="1" priority="7" stopIfTrue="1" operator="lessThan">
      <formula>$E$12+$F$12+$G$12</formula>
    </cfRule>
  </conditionalFormatting>
  <conditionalFormatting sqref="E12:G12">
    <cfRule type="cellIs" dxfId="1" priority="13" stopIfTrue="1" operator="greaterThan">
      <formula>$D$12</formula>
    </cfRule>
  </conditionalFormatting>
  <conditionalFormatting sqref="H12">
    <cfRule type="cellIs" dxfId="1" priority="19" stopIfTrue="1" operator="greaterThan">
      <formula>$D$12</formula>
    </cfRule>
    <cfRule type="cellIs" dxfId="1" priority="20" stopIfTrue="1" operator="lessThan">
      <formula>$I$12+$J$12+$K$12</formula>
    </cfRule>
  </conditionalFormatting>
  <conditionalFormatting sqref="L12">
    <cfRule type="cellIs" dxfId="1" priority="41" stopIfTrue="1" operator="greaterThan">
      <formula>$D$12</formula>
    </cfRule>
    <cfRule type="cellIs" dxfId="1" priority="42" stopIfTrue="1" operator="lessThan">
      <formula>$M$12+$N$12+$O$12</formula>
    </cfRule>
  </conditionalFormatting>
  <conditionalFormatting sqref="D13">
    <cfRule type="cellIs" dxfId="1" priority="8" stopIfTrue="1" operator="lessThan">
      <formula>$E$13+$F$13+$G$13</formula>
    </cfRule>
  </conditionalFormatting>
  <conditionalFormatting sqref="E13:G13">
    <cfRule type="cellIs" dxfId="1" priority="14" stopIfTrue="1" operator="greaterThan">
      <formula>$D$13</formula>
    </cfRule>
  </conditionalFormatting>
  <conditionalFormatting sqref="H13">
    <cfRule type="cellIs" dxfId="1" priority="21" stopIfTrue="1" operator="greaterThan">
      <formula>$D$13</formula>
    </cfRule>
    <cfRule type="cellIs" dxfId="1" priority="22" stopIfTrue="1" operator="lessThan">
      <formula>$I$13+$J$13+$K$13</formula>
    </cfRule>
  </conditionalFormatting>
  <conditionalFormatting sqref="L13">
    <cfRule type="cellIs" dxfId="1" priority="43" stopIfTrue="1" operator="greaterThan">
      <formula>$D$13</formula>
    </cfRule>
    <cfRule type="cellIs" dxfId="1" priority="44" stopIfTrue="1" operator="lessThan">
      <formula>$M$13+$N$13+$O$13</formula>
    </cfRule>
  </conditionalFormatting>
  <conditionalFormatting sqref="D14">
    <cfRule type="cellIs" dxfId="1" priority="9" stopIfTrue="1" operator="lessThan">
      <formula>$E$14+$F$14+$G$14</formula>
    </cfRule>
  </conditionalFormatting>
  <conditionalFormatting sqref="E14:G14">
    <cfRule type="cellIs" dxfId="1" priority="15" stopIfTrue="1" operator="greaterThan">
      <formula>$D$14</formula>
    </cfRule>
  </conditionalFormatting>
  <conditionalFormatting sqref="H14">
    <cfRule type="cellIs" dxfId="1" priority="51" stopIfTrue="1" operator="greaterThan">
      <formula>$D$14</formula>
    </cfRule>
    <cfRule type="cellIs" dxfId="1" priority="52" stopIfTrue="1" operator="lessThan">
      <formula>$I$14+$J$14+$K$14</formula>
    </cfRule>
  </conditionalFormatting>
  <conditionalFormatting sqref="L14">
    <cfRule type="cellIs" dxfId="1" priority="53" stopIfTrue="1" operator="greaterThan">
      <formula>$D$14</formula>
    </cfRule>
    <cfRule type="cellIs" dxfId="1" priority="54" stopIfTrue="1" operator="lessThan">
      <formula>$M$14+$N$14+$O$14</formula>
    </cfRule>
  </conditionalFormatting>
  <conditionalFormatting sqref="D15">
    <cfRule type="cellIs" dxfId="1" priority="10" stopIfTrue="1" operator="lessThan">
      <formula>$E$15+$F$15+$G$15</formula>
    </cfRule>
  </conditionalFormatting>
  <conditionalFormatting sqref="E15:G15">
    <cfRule type="cellIs" dxfId="1" priority="16" stopIfTrue="1" operator="greaterThan">
      <formula>$D$15</formula>
    </cfRule>
  </conditionalFormatting>
  <conditionalFormatting sqref="H15">
    <cfRule type="cellIs" dxfId="1" priority="23" stopIfTrue="1" operator="greaterThan">
      <formula>$D$15</formula>
    </cfRule>
    <cfRule type="cellIs" dxfId="1" priority="24" stopIfTrue="1" operator="lessThan">
      <formula>$I$15+$J$15+$K$15</formula>
    </cfRule>
  </conditionalFormatting>
  <conditionalFormatting sqref="L15">
    <cfRule type="cellIs" dxfId="1" priority="45" stopIfTrue="1" operator="greaterThan">
      <formula>$D$15</formula>
    </cfRule>
    <cfRule type="cellIs" dxfId="1" priority="46" stopIfTrue="1" operator="lessThan">
      <formula>$M$15+$N$15+$O$15</formula>
    </cfRule>
  </conditionalFormatting>
  <conditionalFormatting sqref="D16">
    <cfRule type="cellIs" dxfId="1" priority="11" stopIfTrue="1" operator="lessThan">
      <formula>$E$16+$F$16+$G$16</formula>
    </cfRule>
  </conditionalFormatting>
  <conditionalFormatting sqref="E16:G16">
    <cfRule type="cellIs" dxfId="1" priority="17" stopIfTrue="1" operator="greaterThan">
      <formula>$D$16</formula>
    </cfRule>
  </conditionalFormatting>
  <conditionalFormatting sqref="H16">
    <cfRule type="cellIs" dxfId="1" priority="25" stopIfTrue="1" operator="greaterThan">
      <formula>$D$16</formula>
    </cfRule>
    <cfRule type="cellIs" dxfId="1" priority="26" stopIfTrue="1" operator="lessThan">
      <formula>$I$16+$J$16+$K$16</formula>
    </cfRule>
  </conditionalFormatting>
  <conditionalFormatting sqref="L16">
    <cfRule type="cellIs" dxfId="1" priority="47" stopIfTrue="1" operator="greaterThan">
      <formula>$D$16</formula>
    </cfRule>
    <cfRule type="cellIs" dxfId="1" priority="48" stopIfTrue="1" operator="lessThan">
      <formula>$M$16+$N$16+$O$16</formula>
    </cfRule>
  </conditionalFormatting>
  <conditionalFormatting sqref="D17">
    <cfRule type="cellIs" dxfId="1" priority="12" stopIfTrue="1" operator="lessThan">
      <formula>$E$17+$F$17+$G$17</formula>
    </cfRule>
  </conditionalFormatting>
  <conditionalFormatting sqref="E17:G17">
    <cfRule type="cellIs" dxfId="1" priority="18" stopIfTrue="1" operator="greaterThan">
      <formula>$D$17</formula>
    </cfRule>
  </conditionalFormatting>
  <conditionalFormatting sqref="H17">
    <cfRule type="cellIs" dxfId="1" priority="27" stopIfTrue="1" operator="greaterThan">
      <formula>$D$17</formula>
    </cfRule>
    <cfRule type="cellIs" dxfId="1" priority="28" stopIfTrue="1" operator="lessThan">
      <formula>$I$17+$J$17+$K$17</formula>
    </cfRule>
  </conditionalFormatting>
  <conditionalFormatting sqref="L17">
    <cfRule type="cellIs" dxfId="1" priority="49" stopIfTrue="1" operator="greaterThan">
      <formula>$D$17</formula>
    </cfRule>
    <cfRule type="cellIs" dxfId="1" priority="50" stopIfTrue="1" operator="lessThan">
      <formula>$M$17+$N$17+$O$17</formula>
    </cfRule>
  </conditionalFormatting>
  <conditionalFormatting sqref="D18">
    <cfRule type="cellIs" dxfId="1" priority="105" stopIfTrue="1" operator="lessThan">
      <formula>$E$18+$F$18+$G$18</formula>
    </cfRule>
  </conditionalFormatting>
  <conditionalFormatting sqref="E18:G18">
    <cfRule type="cellIs" dxfId="1" priority="110" stopIfTrue="1" operator="greaterThan">
      <formula>$D$18</formula>
    </cfRule>
  </conditionalFormatting>
  <conditionalFormatting sqref="H18">
    <cfRule type="cellIs" dxfId="1" priority="115" stopIfTrue="1" operator="greaterThan">
      <formula>$D$18</formula>
    </cfRule>
    <cfRule type="cellIs" dxfId="1" priority="116" stopIfTrue="1" operator="lessThan">
      <formula>$I$18+$J$18+$K$18</formula>
    </cfRule>
  </conditionalFormatting>
  <conditionalFormatting sqref="L18">
    <cfRule type="cellIs" dxfId="1" priority="135" stopIfTrue="1" operator="greaterThan">
      <formula>$D$18</formula>
    </cfRule>
    <cfRule type="cellIs" dxfId="1" priority="136" stopIfTrue="1" operator="lessThan">
      <formula>$M$18+$N$18+$O$18</formula>
    </cfRule>
  </conditionalFormatting>
  <conditionalFormatting sqref="D19">
    <cfRule type="cellIs" dxfId="1" priority="106" stopIfTrue="1" operator="lessThan">
      <formula>$E$19+$F$19+$G$19</formula>
    </cfRule>
  </conditionalFormatting>
  <conditionalFormatting sqref="E19:G19">
    <cfRule type="cellIs" dxfId="1" priority="111" stopIfTrue="1" operator="greaterThan">
      <formula>$D$19</formula>
    </cfRule>
  </conditionalFormatting>
  <conditionalFormatting sqref="H19">
    <cfRule type="cellIs" dxfId="1" priority="117" stopIfTrue="1" operator="greaterThan">
      <formula>$D$19</formula>
    </cfRule>
    <cfRule type="cellIs" dxfId="1" priority="118" stopIfTrue="1" operator="lessThan">
      <formula>$I$19+$J$19+$K$19</formula>
    </cfRule>
  </conditionalFormatting>
  <conditionalFormatting sqref="L19">
    <cfRule type="cellIs" dxfId="1" priority="137" stopIfTrue="1" operator="greaterThan">
      <formula>$D$19</formula>
    </cfRule>
    <cfRule type="cellIs" dxfId="1" priority="138" stopIfTrue="1" operator="lessThan">
      <formula>$M$19+$N$19+$O$19</formula>
    </cfRule>
  </conditionalFormatting>
  <conditionalFormatting sqref="D20">
    <cfRule type="cellIs" dxfId="1" priority="107" stopIfTrue="1" operator="lessThan">
      <formula>$E$20+$F$20+$G$20</formula>
    </cfRule>
  </conditionalFormatting>
  <conditionalFormatting sqref="E20:G20">
    <cfRule type="cellIs" dxfId="1" priority="112" stopIfTrue="1" operator="greaterThan">
      <formula>$D$20</formula>
    </cfRule>
  </conditionalFormatting>
  <conditionalFormatting sqref="H20">
    <cfRule type="cellIs" dxfId="1" priority="119" stopIfTrue="1" operator="greaterThan">
      <formula>$D$20</formula>
    </cfRule>
    <cfRule type="cellIs" dxfId="1" priority="120" stopIfTrue="1" operator="lessThan">
      <formula>$I$20+$J$20+$K$20</formula>
    </cfRule>
  </conditionalFormatting>
  <conditionalFormatting sqref="L20">
    <cfRule type="cellIs" dxfId="1" priority="139" stopIfTrue="1" operator="greaterThan">
      <formula>$D$20</formula>
    </cfRule>
    <cfRule type="cellIs" dxfId="1" priority="140" stopIfTrue="1" operator="lessThan">
      <formula>$M$20+$N$20+$O$20</formula>
    </cfRule>
  </conditionalFormatting>
  <conditionalFormatting sqref="D21">
    <cfRule type="cellIs" dxfId="1" priority="108" stopIfTrue="1" operator="lessThan">
      <formula>$E$21+$F$21+$G$21</formula>
    </cfRule>
  </conditionalFormatting>
  <conditionalFormatting sqref="E21:G21">
    <cfRule type="cellIs" dxfId="1" priority="113" stopIfTrue="1" operator="greaterThan">
      <formula>$D$21</formula>
    </cfRule>
  </conditionalFormatting>
  <conditionalFormatting sqref="H21">
    <cfRule type="cellIs" dxfId="1" priority="121" stopIfTrue="1" operator="greaterThan">
      <formula>$D$21</formula>
    </cfRule>
    <cfRule type="cellIs" dxfId="1" priority="122" stopIfTrue="1" operator="lessThan">
      <formula>$I$21+$J$21+$K$21</formula>
    </cfRule>
  </conditionalFormatting>
  <conditionalFormatting sqref="L21">
    <cfRule type="cellIs" dxfId="1" priority="141" stopIfTrue="1" operator="greaterThan">
      <formula>$D$21</formula>
    </cfRule>
    <cfRule type="cellIs" dxfId="1" priority="142" stopIfTrue="1" operator="lessThan">
      <formula>$M$21+$N$21+$O$21</formula>
    </cfRule>
  </conditionalFormatting>
  <conditionalFormatting sqref="D22">
    <cfRule type="cellIs" dxfId="1" priority="109" stopIfTrue="1" operator="lessThan">
      <formula>$E$22+$F$22+$G$22</formula>
    </cfRule>
  </conditionalFormatting>
  <conditionalFormatting sqref="E22:G22">
    <cfRule type="cellIs" dxfId="1" priority="114" stopIfTrue="1" operator="greaterThan">
      <formula>$D$22</formula>
    </cfRule>
  </conditionalFormatting>
  <conditionalFormatting sqref="H22">
    <cfRule type="cellIs" dxfId="1" priority="123" stopIfTrue="1" operator="greaterThan">
      <formula>$D$22</formula>
    </cfRule>
    <cfRule type="cellIs" dxfId="1" priority="124" stopIfTrue="1" operator="lessThan">
      <formula>$I$22+$J$22+$K$22</formula>
    </cfRule>
  </conditionalFormatting>
  <conditionalFormatting sqref="L22">
    <cfRule type="cellIs" dxfId="1" priority="143" stopIfTrue="1" operator="greaterThan">
      <formula>$D$22</formula>
    </cfRule>
    <cfRule type="cellIs" dxfId="1" priority="144" stopIfTrue="1" operator="lessThan">
      <formula>$M$22+$N$22+$O$22</formula>
    </cfRule>
  </conditionalFormatting>
  <conditionalFormatting sqref="D23">
    <cfRule type="cellIs" dxfId="1" priority="64" stopIfTrue="1" operator="lessThan">
      <formula>$E$23+$F$23+$G$23</formula>
    </cfRule>
  </conditionalFormatting>
  <conditionalFormatting sqref="E23:G23">
    <cfRule type="cellIs" dxfId="1" priority="65" stopIfTrue="1" operator="greaterThan">
      <formula>$D$23</formula>
    </cfRule>
  </conditionalFormatting>
  <conditionalFormatting sqref="H23">
    <cfRule type="cellIs" dxfId="1" priority="66" stopIfTrue="1" operator="greaterThan">
      <formula>$D$23</formula>
    </cfRule>
    <cfRule type="cellIs" dxfId="1" priority="67" stopIfTrue="1" operator="lessThan">
      <formula>$I$23+$J$23+$K$23</formula>
    </cfRule>
  </conditionalFormatting>
  <conditionalFormatting sqref="L23">
    <cfRule type="cellIs" dxfId="1" priority="71" stopIfTrue="1" operator="greaterThan">
      <formula>$D$23</formula>
    </cfRule>
    <cfRule type="cellIs" dxfId="1" priority="72" stopIfTrue="1" operator="lessThan">
      <formula>$M$23+$N$23+$O$23</formula>
    </cfRule>
  </conditionalFormatting>
  <conditionalFormatting sqref="D24">
    <cfRule type="cellIs" dxfId="1" priority="145" stopIfTrue="1" operator="lessThan">
      <formula>$E$24+$F$24+$G$24</formula>
    </cfRule>
  </conditionalFormatting>
  <conditionalFormatting sqref="E24:G24">
    <cfRule type="cellIs" dxfId="1" priority="146" stopIfTrue="1" operator="greaterThan">
      <formula>$D$24</formula>
    </cfRule>
  </conditionalFormatting>
  <conditionalFormatting sqref="H24">
    <cfRule type="cellIs" dxfId="1" priority="147" stopIfTrue="1" operator="greaterThan">
      <formula>$D$24</formula>
    </cfRule>
    <cfRule type="cellIs" dxfId="1" priority="148" stopIfTrue="1" operator="lessThan">
      <formula>$I$24+$J$24+$K$24</formula>
    </cfRule>
  </conditionalFormatting>
  <conditionalFormatting sqref="L24">
    <cfRule type="cellIs" dxfId="1" priority="149" stopIfTrue="1" operator="greaterThan">
      <formula>$D$24</formula>
    </cfRule>
    <cfRule type="cellIs" dxfId="1" priority="150" stopIfTrue="1" operator="lessThan">
      <formula>$M$24+$N$24+$O$24</formula>
    </cfRule>
  </conditionalFormatting>
  <conditionalFormatting sqref="D25">
    <cfRule type="cellIs" dxfId="1" priority="153" stopIfTrue="1" operator="lessThan">
      <formula>$E$25+$F$25+$G$25</formula>
    </cfRule>
  </conditionalFormatting>
  <conditionalFormatting sqref="E25:G25">
    <cfRule type="cellIs" dxfId="1" priority="154" stopIfTrue="1" operator="greaterThan">
      <formula>$D$25</formula>
    </cfRule>
  </conditionalFormatting>
  <conditionalFormatting sqref="H25">
    <cfRule type="cellIs" dxfId="1" priority="155" stopIfTrue="1" operator="greaterThan">
      <formula>$D$25</formula>
    </cfRule>
    <cfRule type="cellIs" dxfId="1" priority="156" stopIfTrue="1" operator="lessThan">
      <formula>$I$25+$J$25+$K$25</formula>
    </cfRule>
  </conditionalFormatting>
  <conditionalFormatting sqref="L25">
    <cfRule type="cellIs" dxfId="1" priority="160" stopIfTrue="1" operator="greaterThan">
      <formula>$D$25</formula>
    </cfRule>
    <cfRule type="cellIs" dxfId="1" priority="161" stopIfTrue="1" operator="lessThan">
      <formula>$M$25+$N$25+$O$25</formula>
    </cfRule>
  </conditionalFormatting>
  <conditionalFormatting sqref="D26">
    <cfRule type="cellIs" dxfId="2" priority="162" stopIfTrue="1" operator="notEqual">
      <formula>SUM($D$27:$D$30)</formula>
    </cfRule>
    <cfRule type="cellIs" dxfId="1" priority="163" stopIfTrue="1" operator="lessThan">
      <formula>$E$26+$F$26+$G$26</formula>
    </cfRule>
  </conditionalFormatting>
  <conditionalFormatting sqref="L26">
    <cfRule type="cellIs" dxfId="2" priority="182" stopIfTrue="1" operator="notEqual">
      <formula>SUM($L$27:$L$30)</formula>
    </cfRule>
    <cfRule type="cellIs" dxfId="1" priority="183" stopIfTrue="1" operator="lessThan">
      <formula>$M$26+$N$26+$O$26</formula>
    </cfRule>
    <cfRule type="cellIs" dxfId="1" priority="184" stopIfTrue="1" operator="greaterThan">
      <formula>$D$26</formula>
    </cfRule>
  </conditionalFormatting>
  <conditionalFormatting sqref="M26">
    <cfRule type="cellIs" dxfId="2" priority="185" stopIfTrue="1" operator="notEqual">
      <formula>SUM($M$27:$M$30)</formula>
    </cfRule>
    <cfRule type="cellIs" dxfId="1" priority="186" stopIfTrue="1" operator="greaterThan">
      <formula>$L$26</formula>
    </cfRule>
    <cfRule type="cellIs" dxfId="1" priority="187" stopIfTrue="1" operator="greaterThan">
      <formula>$E$26</formula>
    </cfRule>
  </conditionalFormatting>
  <conditionalFormatting sqref="N26">
    <cfRule type="cellIs" dxfId="2" priority="188" stopIfTrue="1" operator="notEqual">
      <formula>SUM($N$27:$N$30)</formula>
    </cfRule>
    <cfRule type="cellIs" dxfId="1" priority="189" stopIfTrue="1" operator="greaterThan">
      <formula>$L$26</formula>
    </cfRule>
    <cfRule type="cellIs" dxfId="1" priority="190" stopIfTrue="1" operator="greaterThan">
      <formula>$F$26</formula>
    </cfRule>
  </conditionalFormatting>
  <conditionalFormatting sqref="O26">
    <cfRule type="cellIs" dxfId="2" priority="191" stopIfTrue="1" operator="notEqual">
      <formula>SUM($O$27:$O$30)</formula>
    </cfRule>
    <cfRule type="cellIs" dxfId="1" priority="192" stopIfTrue="1" operator="greaterThan">
      <formula>$L$26</formula>
    </cfRule>
    <cfRule type="cellIs" dxfId="1" priority="193" stopIfTrue="1" operator="greaterThan">
      <formula>$G$26</formula>
    </cfRule>
  </conditionalFormatting>
  <conditionalFormatting sqref="D27">
    <cfRule type="cellIs" dxfId="1" priority="197" stopIfTrue="1" operator="lessThan">
      <formula>$E$27+$F$27+$G$27</formula>
    </cfRule>
  </conditionalFormatting>
  <conditionalFormatting sqref="L27">
    <cfRule type="cellIs" dxfId="1" priority="201" stopIfTrue="1" operator="greaterThan">
      <formula>$D$27</formula>
    </cfRule>
    <cfRule type="cellIs" dxfId="1" priority="202" stopIfTrue="1" operator="lessThan">
      <formula>$M$27+$N$27+$O$27</formula>
    </cfRule>
  </conditionalFormatting>
  <conditionalFormatting sqref="D28">
    <cfRule type="cellIs" dxfId="1" priority="205" stopIfTrue="1" operator="lessThan">
      <formula>$E$28+$F$28+$G$28</formula>
    </cfRule>
  </conditionalFormatting>
  <conditionalFormatting sqref="L28">
    <cfRule type="cellIs" dxfId="1" priority="261" stopIfTrue="1" operator="greaterThan">
      <formula>$D$28</formula>
    </cfRule>
    <cfRule type="cellIs" dxfId="1" priority="262" stopIfTrue="1" operator="lessThan">
      <formula>$M$28+$N$28+$O$28</formula>
    </cfRule>
  </conditionalFormatting>
  <conditionalFormatting sqref="D29">
    <cfRule type="cellIs" dxfId="1" priority="206" stopIfTrue="1" operator="lessThan">
      <formula>$E$29+$F$29+$G$29</formula>
    </cfRule>
  </conditionalFormatting>
  <conditionalFormatting sqref="L29">
    <cfRule type="cellIs" dxfId="1" priority="263" stopIfTrue="1" operator="greaterThan">
      <formula>$D$29</formula>
    </cfRule>
    <cfRule type="cellIs" dxfId="1" priority="264" stopIfTrue="1" operator="lessThan">
      <formula>$M$29+$N$29+$O$29</formula>
    </cfRule>
  </conditionalFormatting>
  <conditionalFormatting sqref="D30">
    <cfRule type="cellIs" dxfId="1" priority="217" stopIfTrue="1" operator="lessThan">
      <formula>$E$30+$F$30+$G$30</formula>
    </cfRule>
  </conditionalFormatting>
  <conditionalFormatting sqref="E30:G30">
    <cfRule type="cellIs" dxfId="1" priority="218" stopIfTrue="1" operator="greaterThan">
      <formula>$D$30</formula>
    </cfRule>
  </conditionalFormatting>
  <conditionalFormatting sqref="H30">
    <cfRule type="cellIs" dxfId="1" priority="219" stopIfTrue="1" operator="greaterThan">
      <formula>$D$30</formula>
    </cfRule>
    <cfRule type="cellIs" dxfId="1" priority="220" stopIfTrue="1" operator="lessThan">
      <formula>$I$30+$J$30+$K$30</formula>
    </cfRule>
  </conditionalFormatting>
  <conditionalFormatting sqref="L30">
    <cfRule type="cellIs" dxfId="1" priority="224" stopIfTrue="1" operator="greaterThan">
      <formula>$D$30</formula>
    </cfRule>
    <cfRule type="cellIs" dxfId="1" priority="225" stopIfTrue="1" operator="lessThan">
      <formula>$M$30+$N$30+$O$30</formula>
    </cfRule>
  </conditionalFormatting>
  <conditionalFormatting sqref="D31">
    <cfRule type="cellIs" dxfId="1" priority="226" stopIfTrue="1" operator="lessThan">
      <formula>$E$31+$F$31+$G$31</formula>
    </cfRule>
  </conditionalFormatting>
  <conditionalFormatting sqref="E31:G31">
    <cfRule type="cellIs" dxfId="1" priority="227" stopIfTrue="1" operator="greaterThan">
      <formula>$D$31</formula>
    </cfRule>
  </conditionalFormatting>
  <conditionalFormatting sqref="H31">
    <cfRule type="cellIs" dxfId="1" priority="228" stopIfTrue="1" operator="greaterThan">
      <formula>$D$31</formula>
    </cfRule>
    <cfRule type="cellIs" dxfId="1" priority="229" stopIfTrue="1" operator="lessThan">
      <formula>$I$31+$J$31+$K$31</formula>
    </cfRule>
  </conditionalFormatting>
  <conditionalFormatting sqref="L31">
    <cfRule type="cellIs" dxfId="1" priority="233" stopIfTrue="1" operator="greaterThan">
      <formula>$D$31</formula>
    </cfRule>
    <cfRule type="cellIs" dxfId="1" priority="234" stopIfTrue="1" operator="lessThan">
      <formula>$M$31+$N$31+$O$31</formula>
    </cfRule>
  </conditionalFormatting>
  <conditionalFormatting sqref="I11;M11">
    <cfRule type="cellIs" dxfId="1" priority="60" stopIfTrue="1" operator="greaterThan">
      <formula>$E$11</formula>
    </cfRule>
  </conditionalFormatting>
  <conditionalFormatting sqref="J11;N11">
    <cfRule type="cellIs" dxfId="1" priority="55" stopIfTrue="1" operator="greaterThan">
      <formula>$F$11</formula>
    </cfRule>
  </conditionalFormatting>
  <conditionalFormatting sqref="K11;O11">
    <cfRule type="cellIs" dxfId="1" priority="61" stopIfTrue="1" operator="greaterThan">
      <formula>$G$11</formula>
    </cfRule>
  </conditionalFormatting>
  <conditionalFormatting sqref="I12;M12">
    <cfRule type="cellIs" dxfId="1" priority="29" stopIfTrue="1" operator="greaterThan">
      <formula>$E$12</formula>
    </cfRule>
  </conditionalFormatting>
  <conditionalFormatting sqref="J12;N12">
    <cfRule type="cellIs" dxfId="1" priority="1" stopIfTrue="1" operator="greaterThan">
      <formula>$F$12</formula>
    </cfRule>
  </conditionalFormatting>
  <conditionalFormatting sqref="K12;O12">
    <cfRule type="cellIs" dxfId="1" priority="35" stopIfTrue="1" operator="greaterThan">
      <formula>$G$12</formula>
    </cfRule>
  </conditionalFormatting>
  <conditionalFormatting sqref="I13;M13">
    <cfRule type="cellIs" dxfId="1" priority="30" stopIfTrue="1" operator="greaterThan">
      <formula>$E$13</formula>
    </cfRule>
  </conditionalFormatting>
  <conditionalFormatting sqref="J13;N13">
    <cfRule type="cellIs" dxfId="1" priority="2" stopIfTrue="1" operator="greaterThan">
      <formula>$F$13</formula>
    </cfRule>
  </conditionalFormatting>
  <conditionalFormatting sqref="K13;O13">
    <cfRule type="cellIs" dxfId="1" priority="36" stopIfTrue="1" operator="greaterThan">
      <formula>$G$13</formula>
    </cfRule>
  </conditionalFormatting>
  <conditionalFormatting sqref="I14;M14">
    <cfRule type="cellIs" dxfId="1" priority="31" stopIfTrue="1" operator="greaterThan">
      <formula>$E$14</formula>
    </cfRule>
  </conditionalFormatting>
  <conditionalFormatting sqref="J14;N14">
    <cfRule type="cellIs" dxfId="1" priority="3" stopIfTrue="1" operator="greaterThan">
      <formula>$F$14</formula>
    </cfRule>
  </conditionalFormatting>
  <conditionalFormatting sqref="K14;O14">
    <cfRule type="cellIs" dxfId="1" priority="37" stopIfTrue="1" operator="greaterThan">
      <formula>$G$14</formula>
    </cfRule>
  </conditionalFormatting>
  <conditionalFormatting sqref="I15;M15">
    <cfRule type="cellIs" dxfId="1" priority="32" stopIfTrue="1" operator="greaterThan">
      <formula>$E$15</formula>
    </cfRule>
  </conditionalFormatting>
  <conditionalFormatting sqref="J15;N15">
    <cfRule type="cellIs" dxfId="1" priority="4" stopIfTrue="1" operator="greaterThan">
      <formula>$F$15</formula>
    </cfRule>
  </conditionalFormatting>
  <conditionalFormatting sqref="K15;O15">
    <cfRule type="cellIs" dxfId="1" priority="38" stopIfTrue="1" operator="greaterThan">
      <formula>$G$15</formula>
    </cfRule>
  </conditionalFormatting>
  <conditionalFormatting sqref="I16;M16">
    <cfRule type="cellIs" dxfId="1" priority="33" stopIfTrue="1" operator="greaterThan">
      <formula>$E$16</formula>
    </cfRule>
  </conditionalFormatting>
  <conditionalFormatting sqref="J16;N16">
    <cfRule type="cellIs" dxfId="1" priority="5" stopIfTrue="1" operator="greaterThan">
      <formula>$F$16</formula>
    </cfRule>
  </conditionalFormatting>
  <conditionalFormatting sqref="K16;O16">
    <cfRule type="cellIs" dxfId="1" priority="39" stopIfTrue="1" operator="greaterThan">
      <formula>$G$16</formula>
    </cfRule>
  </conditionalFormatting>
  <conditionalFormatting sqref="I17;M17">
    <cfRule type="cellIs" dxfId="1" priority="34" stopIfTrue="1" operator="greaterThan">
      <formula>$E$17</formula>
    </cfRule>
  </conditionalFormatting>
  <conditionalFormatting sqref="J17;N17">
    <cfRule type="cellIs" dxfId="1" priority="6" stopIfTrue="1" operator="greaterThan">
      <formula>$F$17</formula>
    </cfRule>
  </conditionalFormatting>
  <conditionalFormatting sqref="K17;O17">
    <cfRule type="cellIs" dxfId="1" priority="40" stopIfTrue="1" operator="greaterThan">
      <formula>$G$17</formula>
    </cfRule>
  </conditionalFormatting>
  <conditionalFormatting sqref="I18;M18">
    <cfRule type="cellIs" dxfId="1" priority="125" stopIfTrue="1" operator="greaterThan">
      <formula>$E$18</formula>
    </cfRule>
  </conditionalFormatting>
  <conditionalFormatting sqref="J18;N18">
    <cfRule type="cellIs" dxfId="1" priority="99" stopIfTrue="1" operator="greaterThan">
      <formula>$F$18</formula>
    </cfRule>
  </conditionalFormatting>
  <conditionalFormatting sqref="K18;O18">
    <cfRule type="cellIs" dxfId="1" priority="130" stopIfTrue="1" operator="greaterThan">
      <formula>$G$18</formula>
    </cfRule>
  </conditionalFormatting>
  <conditionalFormatting sqref="I19;M19">
    <cfRule type="cellIs" dxfId="1" priority="126" stopIfTrue="1" operator="greaterThan">
      <formula>$E$19</formula>
    </cfRule>
  </conditionalFormatting>
  <conditionalFormatting sqref="J19;N19">
    <cfRule type="cellIs" dxfId="1" priority="100" stopIfTrue="1" operator="greaterThan">
      <formula>$F$19</formula>
    </cfRule>
  </conditionalFormatting>
  <conditionalFormatting sqref="K19;O19">
    <cfRule type="cellIs" dxfId="1" priority="131" stopIfTrue="1" operator="greaterThan">
      <formula>$G$19</formula>
    </cfRule>
  </conditionalFormatting>
  <conditionalFormatting sqref="I20;M20">
    <cfRule type="cellIs" dxfId="1" priority="127" stopIfTrue="1" operator="greaterThan">
      <formula>$E$20</formula>
    </cfRule>
  </conditionalFormatting>
  <conditionalFormatting sqref="J20;N20">
    <cfRule type="cellIs" dxfId="1" priority="101" stopIfTrue="1" operator="greaterThan">
      <formula>$F$20</formula>
    </cfRule>
  </conditionalFormatting>
  <conditionalFormatting sqref="K20;O20">
    <cfRule type="cellIs" dxfId="1" priority="132" stopIfTrue="1" operator="greaterThan">
      <formula>$G$20</formula>
    </cfRule>
  </conditionalFormatting>
  <conditionalFormatting sqref="I21;M21">
    <cfRule type="cellIs" dxfId="1" priority="128" stopIfTrue="1" operator="greaterThan">
      <formula>$E$21</formula>
    </cfRule>
  </conditionalFormatting>
  <conditionalFormatting sqref="J21;N21">
    <cfRule type="cellIs" dxfId="1" priority="102" stopIfTrue="1" operator="greaterThan">
      <formula>$F$21</formula>
    </cfRule>
  </conditionalFormatting>
  <conditionalFormatting sqref="K21;O21">
    <cfRule type="cellIs" dxfId="1" priority="133" stopIfTrue="1" operator="greaterThan">
      <formula>$G$21</formula>
    </cfRule>
  </conditionalFormatting>
  <conditionalFormatting sqref="M22;I22">
    <cfRule type="cellIs" dxfId="1" priority="129" stopIfTrue="1" operator="greaterThan">
      <formula>$E$22</formula>
    </cfRule>
  </conditionalFormatting>
  <conditionalFormatting sqref="N22;J22">
    <cfRule type="cellIs" dxfId="1" priority="103" stopIfTrue="1" operator="greaterThan">
      <formula>$F$22</formula>
    </cfRule>
  </conditionalFormatting>
  <conditionalFormatting sqref="O22;K22">
    <cfRule type="cellIs" dxfId="1" priority="134" stopIfTrue="1" operator="greaterThan">
      <formula>$G$22</formula>
    </cfRule>
  </conditionalFormatting>
  <conditionalFormatting sqref="M23;I23">
    <cfRule type="cellIs" dxfId="1" priority="68" stopIfTrue="1" operator="greaterThan">
      <formula>$E$23</formula>
    </cfRule>
  </conditionalFormatting>
  <conditionalFormatting sqref="N23;J23">
    <cfRule type="cellIs" dxfId="1" priority="69" stopIfTrue="1" operator="greaterThan">
      <formula>$F$23</formula>
    </cfRule>
  </conditionalFormatting>
  <conditionalFormatting sqref="O23;K23">
    <cfRule type="cellIs" dxfId="1" priority="70" stopIfTrue="1" operator="greaterThan">
      <formula>$G$23</formula>
    </cfRule>
  </conditionalFormatting>
  <conditionalFormatting sqref="M24;I24">
    <cfRule type="cellIs" dxfId="1" priority="151" stopIfTrue="1" operator="greaterThan">
      <formula>$E$24</formula>
    </cfRule>
  </conditionalFormatting>
  <conditionalFormatting sqref="N24;J24">
    <cfRule type="cellIs" dxfId="1" priority="104" stopIfTrue="1" operator="greaterThan">
      <formula>$F$24</formula>
    </cfRule>
  </conditionalFormatting>
  <conditionalFormatting sqref="O24;K24">
    <cfRule type="cellIs" dxfId="1" priority="152" stopIfTrue="1" operator="greaterThan">
      <formula>$G$24</formula>
    </cfRule>
  </conditionalFormatting>
  <conditionalFormatting sqref="I25;M25">
    <cfRule type="cellIs" dxfId="1" priority="157" stopIfTrue="1" operator="greaterThan">
      <formula>$E$25</formula>
    </cfRule>
  </conditionalFormatting>
  <conditionalFormatting sqref="J25;N25">
    <cfRule type="cellIs" dxfId="1" priority="158" stopIfTrue="1" operator="greaterThan">
      <formula>$F$25</formula>
    </cfRule>
  </conditionalFormatting>
  <conditionalFormatting sqref="K25;O25">
    <cfRule type="cellIs" dxfId="1" priority="159" stopIfTrue="1" operator="greaterThan">
      <formula>$G$25</formula>
    </cfRule>
  </conditionalFormatting>
  <conditionalFormatting sqref="I27;M27">
    <cfRule type="cellIs" dxfId="1" priority="203" stopIfTrue="1" operator="greaterThan">
      <formula>$E$27</formula>
    </cfRule>
  </conditionalFormatting>
  <conditionalFormatting sqref="J27;N27">
    <cfRule type="cellIs" dxfId="1" priority="194" stopIfTrue="1" operator="greaterThan">
      <formula>$F$27</formula>
    </cfRule>
  </conditionalFormatting>
  <conditionalFormatting sqref="K27;O27">
    <cfRule type="cellIs" dxfId="1" priority="204" stopIfTrue="1" operator="greaterThan">
      <formula>$G$27</formula>
    </cfRule>
  </conditionalFormatting>
  <conditionalFormatting sqref="I28;M28">
    <cfRule type="cellIs" dxfId="1" priority="213" stopIfTrue="1" operator="greaterThan">
      <formula>$E$28</formula>
    </cfRule>
  </conditionalFormatting>
  <conditionalFormatting sqref="J28;N28">
    <cfRule type="cellIs" dxfId="1" priority="195" stopIfTrue="1" operator="greaterThan">
      <formula>$F$28</formula>
    </cfRule>
  </conditionalFormatting>
  <conditionalFormatting sqref="K28;O28">
    <cfRule type="cellIs" dxfId="1" priority="215" stopIfTrue="1" operator="greaterThan">
      <formula>$G$28</formula>
    </cfRule>
  </conditionalFormatting>
  <conditionalFormatting sqref="I29;M29">
    <cfRule type="cellIs" dxfId="1" priority="214" stopIfTrue="1" operator="greaterThan">
      <formula>$E$29</formula>
    </cfRule>
  </conditionalFormatting>
  <conditionalFormatting sqref="J29;N29">
    <cfRule type="cellIs" dxfId="1" priority="196" stopIfTrue="1" operator="greaterThan">
      <formula>$F$29</formula>
    </cfRule>
  </conditionalFormatting>
  <conditionalFormatting sqref="K29;O29">
    <cfRule type="cellIs" dxfId="1" priority="216" stopIfTrue="1" operator="greaterThan">
      <formula>$G$29</formula>
    </cfRule>
  </conditionalFormatting>
  <conditionalFormatting sqref="I30;M30">
    <cfRule type="cellIs" dxfId="1" priority="221" stopIfTrue="1" operator="greaterThan">
      <formula>$E$30</formula>
    </cfRule>
  </conditionalFormatting>
  <conditionalFormatting sqref="J30;N30">
    <cfRule type="cellIs" dxfId="1" priority="222" stopIfTrue="1" operator="greaterThan">
      <formula>$F$30</formula>
    </cfRule>
  </conditionalFormatting>
  <conditionalFormatting sqref="K30;O30">
    <cfRule type="cellIs" dxfId="1" priority="223" stopIfTrue="1" operator="greaterThan">
      <formula>$G$30</formula>
    </cfRule>
  </conditionalFormatting>
  <conditionalFormatting sqref="I31;M31">
    <cfRule type="cellIs" dxfId="1" priority="230" stopIfTrue="1" operator="greaterThan">
      <formula>$E$31</formula>
    </cfRule>
  </conditionalFormatting>
  <conditionalFormatting sqref="J31;N31">
    <cfRule type="cellIs" dxfId="1" priority="231" stopIfTrue="1" operator="greaterThan">
      <formula>$F$31</formula>
    </cfRule>
  </conditionalFormatting>
  <conditionalFormatting sqref="K31;O31">
    <cfRule type="cellIs" dxfId="1" priority="232" stopIfTrue="1" operator="greaterThan">
      <formula>$G$31</formula>
    </cfRule>
  </conditionalFormatting>
  <pageMargins left="0.78740157480315" right="0" top="0.433070866141732" bottom="0" header="0" footer="0"/>
  <pageSetup paperSize="1" scale="8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5"/>
  <sheetViews>
    <sheetView view="pageBreakPreview" zoomScale="60" zoomScaleNormal="75" workbookViewId="0">
      <selection activeCell="U105" sqref="U105"/>
    </sheetView>
  </sheetViews>
  <sheetFormatPr defaultColWidth="9" defaultRowHeight="12.75"/>
  <cols>
    <col min="1" max="1" width="7.28888888888889" style="379" customWidth="1"/>
    <col min="2" max="2" width="5" style="379" customWidth="1"/>
    <col min="3" max="3" width="32.5666666666667" style="379" customWidth="1"/>
    <col min="4" max="5" width="8.56666666666667" style="379" customWidth="1"/>
    <col min="6" max="6" width="8.85555555555556" style="379" customWidth="1"/>
    <col min="7" max="7" width="11.2888888888889" style="379" customWidth="1"/>
    <col min="8" max="8" width="0.422222222222222" style="379" customWidth="1"/>
    <col min="9" max="9" width="15.8555555555556" style="379" customWidth="1"/>
    <col min="10" max="10" width="9.28888888888889" style="379" customWidth="1"/>
    <col min="11" max="11" width="11.4222222222222" style="379" customWidth="1"/>
    <col min="12" max="12" width="8.71111111111111" style="379" customWidth="1"/>
    <col min="13" max="13" width="8.28888888888889" style="379" customWidth="1"/>
    <col min="14" max="14" width="0.566666666666667" style="379" hidden="1" customWidth="1"/>
    <col min="15" max="15" width="13.2888888888889" style="379" customWidth="1"/>
    <col min="16" max="16" width="1.14444444444444" style="379" customWidth="1"/>
    <col min="17" max="17" width="9.14444444444444" style="379"/>
    <col min="18" max="18" width="0.855555555555556" style="379" customWidth="1"/>
    <col min="19" max="16384" width="9.14444444444444" style="379"/>
  </cols>
  <sheetData>
    <row r="1" ht="14.25" customHeight="1"/>
    <row r="2" ht="21" customHeight="1" spans="2:18">
      <c r="B2" s="436" t="s">
        <v>308</v>
      </c>
      <c r="C2" s="436"/>
      <c r="D2" s="436"/>
      <c r="E2" s="436"/>
      <c r="F2" s="436"/>
      <c r="G2" s="436"/>
      <c r="H2" s="436"/>
      <c r="I2" s="436"/>
      <c r="J2" s="436"/>
      <c r="K2" s="436"/>
      <c r="L2" s="436"/>
      <c r="M2" s="436"/>
      <c r="N2" s="436"/>
      <c r="O2" s="436"/>
      <c r="P2" s="436"/>
      <c r="Q2" s="436"/>
      <c r="R2" s="436"/>
    </row>
    <row r="3" ht="25.5" customHeight="1" spans="2:18">
      <c r="B3" s="437" t="s">
        <v>309</v>
      </c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  <c r="O3" s="437"/>
      <c r="P3" s="437"/>
      <c r="Q3" s="437"/>
      <c r="R3" s="437"/>
    </row>
    <row r="4" ht="87.75" customHeight="1" spans="2:15">
      <c r="B4" s="380" t="s">
        <v>310</v>
      </c>
      <c r="C4" s="381" t="s">
        <v>311</v>
      </c>
      <c r="D4" s="382" t="s">
        <v>312</v>
      </c>
      <c r="E4" s="383"/>
      <c r="F4" s="384"/>
      <c r="G4" s="385" t="s">
        <v>313</v>
      </c>
      <c r="H4" s="386"/>
      <c r="I4" s="420"/>
      <c r="J4" s="381" t="s">
        <v>314</v>
      </c>
      <c r="K4" s="383"/>
      <c r="L4" s="384"/>
      <c r="M4" s="385" t="s">
        <v>315</v>
      </c>
      <c r="N4" s="386"/>
      <c r="O4" s="420"/>
    </row>
    <row r="5" ht="24.75" customHeight="1" spans="2:15">
      <c r="B5" s="387"/>
      <c r="C5" s="388"/>
      <c r="D5" s="389" t="s">
        <v>316</v>
      </c>
      <c r="E5" s="390" t="s">
        <v>317</v>
      </c>
      <c r="F5" s="391"/>
      <c r="G5" s="438" t="s">
        <v>318</v>
      </c>
      <c r="H5" s="439" t="s">
        <v>319</v>
      </c>
      <c r="I5" s="461"/>
      <c r="J5" s="392" t="s">
        <v>316</v>
      </c>
      <c r="K5" s="390" t="s">
        <v>320</v>
      </c>
      <c r="L5" s="391"/>
      <c r="M5" s="392" t="s">
        <v>316</v>
      </c>
      <c r="N5" s="421" t="s">
        <v>321</v>
      </c>
      <c r="O5" s="391"/>
    </row>
    <row r="6" ht="59.25" customHeight="1" spans="2:15">
      <c r="B6" s="387"/>
      <c r="C6" s="388"/>
      <c r="D6" s="393"/>
      <c r="E6" s="394" t="s">
        <v>322</v>
      </c>
      <c r="F6" s="394" t="s">
        <v>323</v>
      </c>
      <c r="G6" s="347"/>
      <c r="H6" s="396"/>
      <c r="I6" s="347" t="s">
        <v>324</v>
      </c>
      <c r="J6" s="395"/>
      <c r="K6" s="394" t="s">
        <v>325</v>
      </c>
      <c r="L6" s="394" t="s">
        <v>326</v>
      </c>
      <c r="M6" s="395"/>
      <c r="N6" s="394"/>
      <c r="O6" s="394" t="s">
        <v>326</v>
      </c>
    </row>
    <row r="7" ht="57" customHeight="1" spans="2:15">
      <c r="B7" s="397"/>
      <c r="C7" s="398"/>
      <c r="D7" s="399"/>
      <c r="E7" s="400"/>
      <c r="F7" s="400"/>
      <c r="G7" s="422"/>
      <c r="H7" s="402"/>
      <c r="I7" s="422"/>
      <c r="J7" s="401"/>
      <c r="K7" s="400"/>
      <c r="L7" s="400"/>
      <c r="M7" s="401"/>
      <c r="N7" s="400"/>
      <c r="O7" s="400"/>
    </row>
    <row r="8" ht="18.75" customHeight="1" spans="2:15">
      <c r="B8" s="403" t="s">
        <v>58</v>
      </c>
      <c r="C8" s="423" t="s">
        <v>59</v>
      </c>
      <c r="D8" s="403">
        <v>1</v>
      </c>
      <c r="E8" s="440">
        <v>2</v>
      </c>
      <c r="F8" s="441">
        <v>3</v>
      </c>
      <c r="G8" s="405">
        <v>4</v>
      </c>
      <c r="H8" s="406">
        <v>5</v>
      </c>
      <c r="I8" s="405">
        <v>6</v>
      </c>
      <c r="J8" s="403">
        <v>7</v>
      </c>
      <c r="K8" s="405">
        <v>8</v>
      </c>
      <c r="L8" s="404">
        <v>9</v>
      </c>
      <c r="M8" s="440">
        <v>10</v>
      </c>
      <c r="N8" s="403">
        <v>11</v>
      </c>
      <c r="O8" s="406">
        <v>12</v>
      </c>
    </row>
    <row r="9" ht="21.75" customHeight="1" spans="1:15">
      <c r="A9" s="418"/>
      <c r="B9" s="442">
        <v>1</v>
      </c>
      <c r="C9" s="443" t="s">
        <v>264</v>
      </c>
      <c r="D9" s="444"/>
      <c r="E9" s="298"/>
      <c r="F9" s="445"/>
      <c r="G9" s="298"/>
      <c r="H9" s="446">
        <v>0</v>
      </c>
      <c r="I9" s="462"/>
      <c r="J9" s="444"/>
      <c r="K9" s="299"/>
      <c r="L9" s="445"/>
      <c r="M9" s="298"/>
      <c r="N9" s="446">
        <v>0</v>
      </c>
      <c r="O9" s="299"/>
    </row>
    <row r="10" ht="23.25" customHeight="1" spans="2:15">
      <c r="B10" s="447">
        <v>3</v>
      </c>
      <c r="C10" s="448" t="s">
        <v>67</v>
      </c>
      <c r="D10" s="415"/>
      <c r="E10" s="416"/>
      <c r="F10" s="449"/>
      <c r="G10" s="416"/>
      <c r="H10" s="446">
        <v>0</v>
      </c>
      <c r="I10" s="463"/>
      <c r="J10" s="415"/>
      <c r="K10" s="417"/>
      <c r="L10" s="449"/>
      <c r="M10" s="416"/>
      <c r="N10" s="446">
        <v>0</v>
      </c>
      <c r="O10" s="417"/>
    </row>
    <row r="11" ht="21.75" customHeight="1" spans="2:15">
      <c r="B11" s="447">
        <v>4</v>
      </c>
      <c r="C11" s="448" t="s">
        <v>327</v>
      </c>
      <c r="D11" s="415"/>
      <c r="E11" s="416"/>
      <c r="F11" s="449"/>
      <c r="G11" s="416"/>
      <c r="H11" s="446">
        <v>0</v>
      </c>
      <c r="I11" s="463"/>
      <c r="J11" s="415"/>
      <c r="K11" s="417"/>
      <c r="L11" s="449"/>
      <c r="M11" s="416"/>
      <c r="N11" s="446">
        <v>0</v>
      </c>
      <c r="O11" s="417"/>
    </row>
    <row r="12" ht="22.5" customHeight="1" spans="1:15">
      <c r="A12" s="418">
        <v>7</v>
      </c>
      <c r="B12" s="447">
        <v>5</v>
      </c>
      <c r="C12" s="448" t="s">
        <v>71</v>
      </c>
      <c r="D12" s="415"/>
      <c r="E12" s="416"/>
      <c r="F12" s="449"/>
      <c r="G12" s="416"/>
      <c r="H12" s="446">
        <v>0</v>
      </c>
      <c r="I12" s="463"/>
      <c r="J12" s="415"/>
      <c r="K12" s="417"/>
      <c r="L12" s="449"/>
      <c r="M12" s="416"/>
      <c r="N12" s="446">
        <v>0</v>
      </c>
      <c r="O12" s="417"/>
    </row>
    <row r="13" ht="21" customHeight="1" spans="2:15">
      <c r="B13" s="447">
        <v>6</v>
      </c>
      <c r="C13" s="448" t="s">
        <v>328</v>
      </c>
      <c r="D13" s="415"/>
      <c r="E13" s="416"/>
      <c r="F13" s="449"/>
      <c r="G13" s="416"/>
      <c r="H13" s="446">
        <v>0</v>
      </c>
      <c r="I13" s="463"/>
      <c r="J13" s="415"/>
      <c r="K13" s="417"/>
      <c r="L13" s="449"/>
      <c r="M13" s="416"/>
      <c r="N13" s="446">
        <v>0</v>
      </c>
      <c r="O13" s="417"/>
    </row>
    <row r="14" ht="23.25" customHeight="1" spans="2:15">
      <c r="B14" s="447">
        <v>7</v>
      </c>
      <c r="C14" s="448" t="s">
        <v>329</v>
      </c>
      <c r="D14" s="415"/>
      <c r="E14" s="416"/>
      <c r="F14" s="449"/>
      <c r="G14" s="416"/>
      <c r="H14" s="446">
        <v>0</v>
      </c>
      <c r="I14" s="463"/>
      <c r="J14" s="415"/>
      <c r="K14" s="417"/>
      <c r="L14" s="449"/>
      <c r="M14" s="416"/>
      <c r="N14" s="446">
        <v>0</v>
      </c>
      <c r="O14" s="417"/>
    </row>
    <row r="15" ht="22.5" customHeight="1" spans="2:15">
      <c r="B15" s="447">
        <v>8</v>
      </c>
      <c r="C15" s="448" t="s">
        <v>330</v>
      </c>
      <c r="D15" s="415"/>
      <c r="E15" s="416"/>
      <c r="F15" s="449"/>
      <c r="G15" s="416"/>
      <c r="H15" s="446">
        <v>0</v>
      </c>
      <c r="I15" s="463"/>
      <c r="J15" s="415"/>
      <c r="K15" s="417"/>
      <c r="L15" s="449"/>
      <c r="M15" s="416"/>
      <c r="N15" s="446">
        <v>0</v>
      </c>
      <c r="O15" s="417"/>
    </row>
    <row r="16" ht="22.5" customHeight="1" spans="2:15">
      <c r="B16" s="447">
        <v>9</v>
      </c>
      <c r="C16" s="448" t="s">
        <v>81</v>
      </c>
      <c r="D16" s="415"/>
      <c r="E16" s="416"/>
      <c r="F16" s="449"/>
      <c r="G16" s="416"/>
      <c r="H16" s="446">
        <v>0</v>
      </c>
      <c r="I16" s="463"/>
      <c r="J16" s="415"/>
      <c r="K16" s="417"/>
      <c r="L16" s="449"/>
      <c r="M16" s="416"/>
      <c r="N16" s="446">
        <v>0</v>
      </c>
      <c r="O16" s="417"/>
    </row>
    <row r="17" ht="22.5" customHeight="1" spans="2:15">
      <c r="B17" s="447">
        <v>10</v>
      </c>
      <c r="C17" s="448" t="s">
        <v>83</v>
      </c>
      <c r="D17" s="415"/>
      <c r="E17" s="417"/>
      <c r="F17" s="449"/>
      <c r="G17" s="416"/>
      <c r="H17" s="446">
        <v>0</v>
      </c>
      <c r="I17" s="463"/>
      <c r="J17" s="415"/>
      <c r="K17" s="417"/>
      <c r="L17" s="449"/>
      <c r="M17" s="416"/>
      <c r="N17" s="446">
        <v>0</v>
      </c>
      <c r="O17" s="417"/>
    </row>
    <row r="18" ht="20.25" customHeight="1" spans="2:15">
      <c r="B18" s="447">
        <v>11</v>
      </c>
      <c r="C18" s="448" t="s">
        <v>331</v>
      </c>
      <c r="D18" s="409"/>
      <c r="E18" s="413"/>
      <c r="F18" s="450"/>
      <c r="G18" s="413"/>
      <c r="H18" s="446">
        <v>0</v>
      </c>
      <c r="I18" s="464"/>
      <c r="J18" s="409"/>
      <c r="K18" s="414"/>
      <c r="L18" s="450"/>
      <c r="M18" s="413"/>
      <c r="N18" s="446">
        <v>0</v>
      </c>
      <c r="O18" s="414"/>
    </row>
    <row r="19" ht="20.25" customHeight="1" spans="2:15">
      <c r="B19" s="447">
        <v>12</v>
      </c>
      <c r="C19" s="448" t="s">
        <v>89</v>
      </c>
      <c r="D19" s="415"/>
      <c r="E19" s="416"/>
      <c r="F19" s="449"/>
      <c r="G19" s="416"/>
      <c r="H19" s="446">
        <v>0</v>
      </c>
      <c r="I19" s="463"/>
      <c r="J19" s="415"/>
      <c r="K19" s="417"/>
      <c r="L19" s="449"/>
      <c r="M19" s="416"/>
      <c r="N19" s="446">
        <v>0</v>
      </c>
      <c r="O19" s="417"/>
    </row>
    <row r="20" ht="23.25" customHeight="1" spans="2:15">
      <c r="B20" s="447">
        <v>13</v>
      </c>
      <c r="C20" s="448" t="s">
        <v>91</v>
      </c>
      <c r="D20" s="415"/>
      <c r="E20" s="416"/>
      <c r="F20" s="449"/>
      <c r="G20" s="416"/>
      <c r="H20" s="446">
        <v>0</v>
      </c>
      <c r="I20" s="463"/>
      <c r="J20" s="415"/>
      <c r="K20" s="417"/>
      <c r="L20" s="449"/>
      <c r="M20" s="416"/>
      <c r="N20" s="446">
        <v>0</v>
      </c>
      <c r="O20" s="417"/>
    </row>
    <row r="21" ht="21" customHeight="1" spans="2:15">
      <c r="B21" s="447">
        <v>14</v>
      </c>
      <c r="C21" s="448" t="s">
        <v>95</v>
      </c>
      <c r="D21" s="415"/>
      <c r="E21" s="416"/>
      <c r="F21" s="449"/>
      <c r="G21" s="416"/>
      <c r="H21" s="446">
        <v>0</v>
      </c>
      <c r="I21" s="463"/>
      <c r="J21" s="415"/>
      <c r="K21" s="417"/>
      <c r="L21" s="449"/>
      <c r="M21" s="416"/>
      <c r="N21" s="446">
        <v>0</v>
      </c>
      <c r="O21" s="417"/>
    </row>
    <row r="22" ht="21" customHeight="1" spans="1:15">
      <c r="A22" s="418"/>
      <c r="B22" s="447">
        <v>15</v>
      </c>
      <c r="C22" s="448" t="s">
        <v>332</v>
      </c>
      <c r="D22" s="415"/>
      <c r="E22" s="416"/>
      <c r="F22" s="449"/>
      <c r="G22" s="416"/>
      <c r="H22" s="446">
        <v>0</v>
      </c>
      <c r="I22" s="463"/>
      <c r="J22" s="415"/>
      <c r="K22" s="417"/>
      <c r="L22" s="449"/>
      <c r="M22" s="416"/>
      <c r="N22" s="446">
        <v>0</v>
      </c>
      <c r="O22" s="417"/>
    </row>
    <row r="23" ht="23.25" customHeight="1" spans="2:15">
      <c r="B23" s="447">
        <v>16</v>
      </c>
      <c r="C23" s="448" t="s">
        <v>99</v>
      </c>
      <c r="D23" s="415"/>
      <c r="E23" s="416"/>
      <c r="F23" s="449"/>
      <c r="G23" s="416"/>
      <c r="H23" s="446">
        <v>0</v>
      </c>
      <c r="I23" s="463"/>
      <c r="J23" s="415"/>
      <c r="K23" s="417"/>
      <c r="L23" s="449"/>
      <c r="M23" s="416"/>
      <c r="N23" s="446">
        <v>0</v>
      </c>
      <c r="O23" s="417"/>
    </row>
    <row r="24" ht="23.25" customHeight="1" spans="2:15">
      <c r="B24" s="451">
        <v>17</v>
      </c>
      <c r="C24" s="448" t="s">
        <v>101</v>
      </c>
      <c r="D24" s="452"/>
      <c r="E24" s="453"/>
      <c r="F24" s="454"/>
      <c r="G24" s="416"/>
      <c r="H24" s="446">
        <v>0</v>
      </c>
      <c r="I24" s="463"/>
      <c r="J24" s="452"/>
      <c r="K24" s="465"/>
      <c r="L24" s="454"/>
      <c r="M24" s="416"/>
      <c r="N24" s="446">
        <v>0</v>
      </c>
      <c r="O24" s="417"/>
    </row>
    <row r="25" ht="5.25" customHeight="1" spans="2:15">
      <c r="B25" s="455"/>
      <c r="C25" s="456"/>
      <c r="D25" s="457">
        <f>SUM('8'!D6:D21)+SUM('9'!D6:D23)-'8'!D20</f>
        <v>0</v>
      </c>
      <c r="E25" s="457">
        <f>SUM('8'!E6:E21)+SUM('9'!E6:E23)-'8'!E20</f>
        <v>0</v>
      </c>
      <c r="F25" s="457">
        <f>SUM('8'!F6:F21)+SUM('9'!F6:F23)-'8'!F20</f>
        <v>0</v>
      </c>
      <c r="G25" s="458">
        <f>SUM('8'!G6:G21)+SUM('9'!G6:G23)-'8'!G20</f>
        <v>0</v>
      </c>
      <c r="H25" s="458">
        <f>SUM('8'!H6:H21)+SUM('9'!H6:H23)-'8'!H20</f>
        <v>0</v>
      </c>
      <c r="I25" s="458">
        <f>SUM('8'!I6:I21)+SUM('9'!I6:I23)-'8'!I20</f>
        <v>0</v>
      </c>
      <c r="J25" s="457">
        <f>SUM('8'!J6:J21)+SUM('9'!J6:J23)-'8'!J20</f>
        <v>0</v>
      </c>
      <c r="K25" s="457">
        <f>SUM('8'!K6:K21)+SUM('9'!K6:K23)-'8'!K20</f>
        <v>0</v>
      </c>
      <c r="L25" s="457">
        <f>SUM('8'!L6:L21)+SUM('9'!L6:L23)-'8'!L20</f>
        <v>0</v>
      </c>
      <c r="M25" s="458">
        <f>SUM('8'!M6:M21)+SUM('9'!M6:M23)-'8'!M20</f>
        <v>0</v>
      </c>
      <c r="N25" s="458">
        <f>SUM('8'!N6:N21)+SUM('9'!N6:N23)-'8'!N20</f>
        <v>0</v>
      </c>
      <c r="O25" s="458">
        <f>SUM('8'!O6:O21)+SUM('9'!O6:O23)-'8'!O20</f>
        <v>0</v>
      </c>
    </row>
    <row r="26" ht="28.5" customHeight="1" spans="2:15">
      <c r="B26" s="459" t="s">
        <v>333</v>
      </c>
      <c r="C26" s="459"/>
      <c r="D26" s="459"/>
      <c r="E26" s="459"/>
      <c r="F26" s="459"/>
      <c r="G26" s="459"/>
      <c r="H26" s="459"/>
      <c r="I26" s="459"/>
      <c r="J26" s="459"/>
      <c r="K26" s="459"/>
      <c r="L26" s="459"/>
      <c r="M26" s="459"/>
      <c r="N26" s="459"/>
      <c r="O26" s="459"/>
    </row>
    <row r="27" ht="37.5" customHeight="1" spans="2:15">
      <c r="B27" s="419"/>
      <c r="C27" s="419"/>
      <c r="D27" s="419"/>
      <c r="E27" s="419"/>
      <c r="F27" s="419"/>
      <c r="G27" s="419"/>
      <c r="H27" s="460"/>
      <c r="I27" s="460"/>
      <c r="J27" s="460"/>
      <c r="K27" s="460"/>
      <c r="L27" s="460"/>
      <c r="M27" s="460"/>
      <c r="N27" s="460"/>
      <c r="O27" s="460"/>
    </row>
    <row r="28" spans="2:15">
      <c r="B28" s="419"/>
      <c r="C28" s="419"/>
      <c r="D28" s="419"/>
      <c r="E28" s="419"/>
      <c r="F28" s="419"/>
      <c r="G28" s="419"/>
      <c r="H28" s="419"/>
      <c r="I28" s="419"/>
      <c r="J28" s="419"/>
      <c r="K28" s="419"/>
      <c r="L28" s="419"/>
      <c r="M28" s="419"/>
      <c r="N28" s="419"/>
      <c r="O28" s="419"/>
    </row>
    <row r="29" spans="2:15">
      <c r="B29" s="419"/>
      <c r="C29" s="419"/>
      <c r="D29" s="419"/>
      <c r="E29" s="419"/>
      <c r="F29" s="419"/>
      <c r="G29" s="419"/>
      <c r="H29" s="419"/>
      <c r="I29" s="419"/>
      <c r="J29" s="419"/>
      <c r="K29" s="419"/>
      <c r="L29" s="419"/>
      <c r="M29" s="419"/>
      <c r="N29" s="419"/>
      <c r="O29" s="419"/>
    </row>
    <row r="30" spans="2:15">
      <c r="B30" s="419"/>
      <c r="C30" s="419"/>
      <c r="D30" s="419"/>
      <c r="E30" s="419"/>
      <c r="F30" s="419"/>
      <c r="G30" s="419"/>
      <c r="H30" s="419"/>
      <c r="I30" s="419"/>
      <c r="J30" s="419"/>
      <c r="K30" s="419"/>
      <c r="L30" s="419"/>
      <c r="M30" s="419"/>
      <c r="N30" s="419"/>
      <c r="O30" s="419"/>
    </row>
    <row r="31" spans="2:15">
      <c r="B31" s="419"/>
      <c r="C31" s="419"/>
      <c r="D31" s="419"/>
      <c r="E31" s="419"/>
      <c r="F31" s="419"/>
      <c r="G31" s="419"/>
      <c r="H31" s="419"/>
      <c r="I31" s="419"/>
      <c r="J31" s="419"/>
      <c r="K31" s="419"/>
      <c r="L31" s="419"/>
      <c r="M31" s="419"/>
      <c r="N31" s="419"/>
      <c r="O31" s="419"/>
    </row>
    <row r="32" spans="2:15">
      <c r="B32" s="419"/>
      <c r="C32" s="419"/>
      <c r="D32" s="419"/>
      <c r="E32" s="419"/>
      <c r="F32" s="419"/>
      <c r="G32" s="419"/>
      <c r="H32" s="419"/>
      <c r="I32" s="419"/>
      <c r="J32" s="419"/>
      <c r="K32" s="419"/>
      <c r="L32" s="419"/>
      <c r="M32" s="419"/>
      <c r="N32" s="419"/>
      <c r="O32" s="419"/>
    </row>
    <row r="33" spans="2:15">
      <c r="B33" s="419"/>
      <c r="C33" s="419"/>
      <c r="D33" s="419"/>
      <c r="E33" s="419"/>
      <c r="F33" s="419"/>
      <c r="G33" s="419"/>
      <c r="H33" s="419"/>
      <c r="I33" s="419"/>
      <c r="J33" s="419"/>
      <c r="K33" s="419"/>
      <c r="L33" s="419"/>
      <c r="M33" s="419"/>
      <c r="N33" s="419"/>
      <c r="O33" s="419"/>
    </row>
    <row r="34" spans="2:15">
      <c r="B34" s="419"/>
      <c r="C34" s="419"/>
      <c r="D34" s="419"/>
      <c r="E34" s="419"/>
      <c r="F34" s="419"/>
      <c r="G34" s="419"/>
      <c r="H34" s="419"/>
      <c r="I34" s="419"/>
      <c r="J34" s="419"/>
      <c r="K34" s="419"/>
      <c r="L34" s="419"/>
      <c r="M34" s="419"/>
      <c r="N34" s="419"/>
      <c r="O34" s="419"/>
    </row>
    <row r="35" spans="2:15">
      <c r="B35" s="419"/>
      <c r="C35" s="419"/>
      <c r="D35" s="419"/>
      <c r="E35" s="419"/>
      <c r="F35" s="419"/>
      <c r="G35" s="419"/>
      <c r="H35" s="419"/>
      <c r="I35" s="419"/>
      <c r="J35" s="419"/>
      <c r="K35" s="419"/>
      <c r="L35" s="419"/>
      <c r="M35" s="419"/>
      <c r="N35" s="419"/>
      <c r="O35" s="419"/>
    </row>
    <row r="36" spans="2:15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</row>
    <row r="37" spans="2:15">
      <c r="B37" s="419"/>
      <c r="C37" s="419"/>
      <c r="D37" s="419"/>
      <c r="E37" s="419"/>
      <c r="F37" s="419"/>
      <c r="G37" s="419"/>
      <c r="H37" s="419"/>
      <c r="I37" s="419"/>
      <c r="J37" s="419"/>
      <c r="K37" s="419"/>
      <c r="L37" s="419"/>
      <c r="M37" s="419"/>
      <c r="N37" s="419"/>
      <c r="O37" s="419"/>
    </row>
    <row r="38" spans="2:15">
      <c r="B38" s="419"/>
      <c r="C38" s="419"/>
      <c r="D38" s="419"/>
      <c r="E38" s="419"/>
      <c r="F38" s="419"/>
      <c r="G38" s="419"/>
      <c r="H38" s="419"/>
      <c r="I38" s="419"/>
      <c r="J38" s="419"/>
      <c r="K38" s="419"/>
      <c r="L38" s="419"/>
      <c r="M38" s="419"/>
      <c r="N38" s="419"/>
      <c r="O38" s="419"/>
    </row>
    <row r="39" spans="2:15">
      <c r="B39" s="419"/>
      <c r="C39" s="419"/>
      <c r="D39" s="419"/>
      <c r="E39" s="419"/>
      <c r="F39" s="419"/>
      <c r="G39" s="419"/>
      <c r="H39" s="419"/>
      <c r="I39" s="419"/>
      <c r="J39" s="419"/>
      <c r="K39" s="419"/>
      <c r="L39" s="419"/>
      <c r="M39" s="419"/>
      <c r="N39" s="419"/>
      <c r="O39" s="419"/>
    </row>
    <row r="40" spans="2:15">
      <c r="B40" s="419"/>
      <c r="C40" s="419"/>
      <c r="D40" s="419"/>
      <c r="E40" s="419"/>
      <c r="F40" s="419"/>
      <c r="G40" s="419"/>
      <c r="H40" s="419"/>
      <c r="I40" s="419"/>
      <c r="J40" s="419"/>
      <c r="K40" s="419"/>
      <c r="L40" s="419"/>
      <c r="M40" s="419"/>
      <c r="N40" s="419"/>
      <c r="O40" s="419"/>
    </row>
    <row r="41" spans="2:15">
      <c r="B41" s="419"/>
      <c r="C41" s="419"/>
      <c r="D41" s="419"/>
      <c r="E41" s="419"/>
      <c r="F41" s="419"/>
      <c r="G41" s="419"/>
      <c r="H41" s="419"/>
      <c r="I41" s="419"/>
      <c r="J41" s="419"/>
      <c r="K41" s="419"/>
      <c r="L41" s="419"/>
      <c r="M41" s="419"/>
      <c r="N41" s="419"/>
      <c r="O41" s="419"/>
    </row>
    <row r="42" spans="2:15">
      <c r="B42" s="419"/>
      <c r="C42" s="419"/>
      <c r="D42" s="419"/>
      <c r="E42" s="419"/>
      <c r="F42" s="419"/>
      <c r="G42" s="419"/>
      <c r="H42" s="419"/>
      <c r="I42" s="419"/>
      <c r="J42" s="419"/>
      <c r="K42" s="419"/>
      <c r="L42" s="419"/>
      <c r="M42" s="419"/>
      <c r="N42" s="419"/>
      <c r="O42" s="419"/>
    </row>
    <row r="43" spans="2:15">
      <c r="B43" s="419"/>
      <c r="C43" s="419"/>
      <c r="D43" s="419"/>
      <c r="E43" s="419"/>
      <c r="F43" s="419"/>
      <c r="G43" s="419"/>
      <c r="H43" s="419"/>
      <c r="I43" s="419"/>
      <c r="J43" s="419"/>
      <c r="K43" s="419"/>
      <c r="L43" s="419"/>
      <c r="M43" s="419"/>
      <c r="N43" s="419"/>
      <c r="O43" s="419"/>
    </row>
    <row r="44" spans="2:15">
      <c r="B44" s="419"/>
      <c r="C44" s="419"/>
      <c r="D44" s="419"/>
      <c r="E44" s="419"/>
      <c r="F44" s="419"/>
      <c r="G44" s="419"/>
      <c r="H44" s="419"/>
      <c r="I44" s="419"/>
      <c r="J44" s="419"/>
      <c r="K44" s="419"/>
      <c r="L44" s="419"/>
      <c r="M44" s="419"/>
      <c r="N44" s="419"/>
      <c r="O44" s="419"/>
    </row>
    <row r="45" spans="2:15">
      <c r="B45" s="419"/>
      <c r="C45" s="419"/>
      <c r="D45" s="419"/>
      <c r="E45" s="419"/>
      <c r="F45" s="419"/>
      <c r="G45" s="419"/>
      <c r="H45" s="419"/>
      <c r="I45" s="419"/>
      <c r="J45" s="419"/>
      <c r="K45" s="419"/>
      <c r="L45" s="419"/>
      <c r="M45" s="419"/>
      <c r="N45" s="419"/>
      <c r="O45" s="419"/>
    </row>
    <row r="46" spans="2:15">
      <c r="B46" s="419"/>
      <c r="C46" s="419"/>
      <c r="D46" s="419"/>
      <c r="E46" s="419"/>
      <c r="F46" s="419"/>
      <c r="G46" s="419"/>
      <c r="H46" s="419"/>
      <c r="I46" s="419"/>
      <c r="J46" s="419"/>
      <c r="K46" s="419"/>
      <c r="L46" s="419"/>
      <c r="M46" s="419"/>
      <c r="N46" s="419"/>
      <c r="O46" s="419"/>
    </row>
    <row r="47" spans="2:15">
      <c r="B47" s="419"/>
      <c r="C47" s="419"/>
      <c r="D47" s="419"/>
      <c r="E47" s="419"/>
      <c r="F47" s="419"/>
      <c r="G47" s="419"/>
      <c r="H47" s="419"/>
      <c r="I47" s="419"/>
      <c r="J47" s="419"/>
      <c r="K47" s="419"/>
      <c r="L47" s="419"/>
      <c r="M47" s="419"/>
      <c r="N47" s="419"/>
      <c r="O47" s="419"/>
    </row>
    <row r="48" spans="2:15">
      <c r="B48" s="419"/>
      <c r="C48" s="419"/>
      <c r="D48" s="419"/>
      <c r="E48" s="419"/>
      <c r="F48" s="419"/>
      <c r="G48" s="419"/>
      <c r="H48" s="419"/>
      <c r="I48" s="419"/>
      <c r="J48" s="419"/>
      <c r="K48" s="419"/>
      <c r="L48" s="419"/>
      <c r="M48" s="419"/>
      <c r="N48" s="419"/>
      <c r="O48" s="419"/>
    </row>
    <row r="49" spans="2:15">
      <c r="B49" s="419"/>
      <c r="C49" s="419"/>
      <c r="D49" s="419"/>
      <c r="E49" s="419"/>
      <c r="F49" s="419"/>
      <c r="G49" s="419"/>
      <c r="H49" s="419"/>
      <c r="I49" s="419"/>
      <c r="J49" s="419"/>
      <c r="K49" s="419"/>
      <c r="L49" s="419"/>
      <c r="M49" s="419"/>
      <c r="N49" s="419"/>
      <c r="O49" s="419"/>
    </row>
    <row r="50" spans="2:15">
      <c r="B50" s="419"/>
      <c r="C50" s="419"/>
      <c r="D50" s="419"/>
      <c r="E50" s="419"/>
      <c r="F50" s="419"/>
      <c r="G50" s="419"/>
      <c r="H50" s="419"/>
      <c r="I50" s="419"/>
      <c r="J50" s="419"/>
      <c r="K50" s="419"/>
      <c r="L50" s="419"/>
      <c r="M50" s="419"/>
      <c r="N50" s="419"/>
      <c r="O50" s="419"/>
    </row>
    <row r="51" spans="2:15">
      <c r="B51" s="419"/>
      <c r="C51" s="419"/>
      <c r="D51" s="419"/>
      <c r="E51" s="419"/>
      <c r="F51" s="419"/>
      <c r="G51" s="419"/>
      <c r="H51" s="419"/>
      <c r="I51" s="419"/>
      <c r="J51" s="419"/>
      <c r="K51" s="419"/>
      <c r="L51" s="419"/>
      <c r="M51" s="419"/>
      <c r="N51" s="419"/>
      <c r="O51" s="419"/>
    </row>
    <row r="52" spans="2:15">
      <c r="B52" s="419"/>
      <c r="C52" s="419"/>
      <c r="D52" s="419"/>
      <c r="E52" s="419"/>
      <c r="F52" s="419"/>
      <c r="G52" s="419"/>
      <c r="H52" s="419"/>
      <c r="I52" s="419"/>
      <c r="J52" s="419"/>
      <c r="K52" s="419"/>
      <c r="L52" s="419"/>
      <c r="M52" s="419"/>
      <c r="N52" s="419"/>
      <c r="O52" s="419"/>
    </row>
    <row r="53" spans="2:15">
      <c r="B53" s="419"/>
      <c r="C53" s="419"/>
      <c r="D53" s="419"/>
      <c r="E53" s="419"/>
      <c r="F53" s="419"/>
      <c r="G53" s="419"/>
      <c r="H53" s="419"/>
      <c r="I53" s="419"/>
      <c r="J53" s="419"/>
      <c r="K53" s="419"/>
      <c r="L53" s="419"/>
      <c r="M53" s="419"/>
      <c r="N53" s="419"/>
      <c r="O53" s="419"/>
    </row>
    <row r="54" spans="2:15">
      <c r="B54" s="419"/>
      <c r="C54" s="419"/>
      <c r="D54" s="419"/>
      <c r="E54" s="419"/>
      <c r="F54" s="419"/>
      <c r="G54" s="419"/>
      <c r="H54" s="419"/>
      <c r="I54" s="419"/>
      <c r="J54" s="419"/>
      <c r="K54" s="419"/>
      <c r="L54" s="419"/>
      <c r="M54" s="419"/>
      <c r="N54" s="419"/>
      <c r="O54" s="419"/>
    </row>
    <row r="55" spans="2:15">
      <c r="B55" s="419"/>
      <c r="C55" s="419"/>
      <c r="D55" s="419"/>
      <c r="E55" s="419"/>
      <c r="F55" s="419"/>
      <c r="G55" s="419"/>
      <c r="H55" s="419"/>
      <c r="I55" s="419"/>
      <c r="J55" s="419"/>
      <c r="K55" s="419"/>
      <c r="L55" s="419"/>
      <c r="M55" s="419"/>
      <c r="N55" s="419"/>
      <c r="O55" s="419"/>
    </row>
    <row r="56" spans="2:15">
      <c r="B56" s="419"/>
      <c r="C56" s="419"/>
      <c r="D56" s="419"/>
      <c r="E56" s="419"/>
      <c r="F56" s="419"/>
      <c r="G56" s="419"/>
      <c r="H56" s="419"/>
      <c r="I56" s="419"/>
      <c r="J56" s="419"/>
      <c r="K56" s="419"/>
      <c r="L56" s="419"/>
      <c r="M56" s="419"/>
      <c r="N56" s="419"/>
      <c r="O56" s="419"/>
    </row>
    <row r="57" spans="2:15">
      <c r="B57" s="419"/>
      <c r="C57" s="419"/>
      <c r="D57" s="419"/>
      <c r="E57" s="419"/>
      <c r="F57" s="419"/>
      <c r="G57" s="419"/>
      <c r="H57" s="419"/>
      <c r="I57" s="419"/>
      <c r="J57" s="419"/>
      <c r="K57" s="419"/>
      <c r="L57" s="419"/>
      <c r="M57" s="419"/>
      <c r="N57" s="419"/>
      <c r="O57" s="419"/>
    </row>
    <row r="58" spans="2:15">
      <c r="B58" s="419"/>
      <c r="C58" s="419"/>
      <c r="D58" s="419"/>
      <c r="E58" s="419"/>
      <c r="F58" s="419"/>
      <c r="G58" s="419"/>
      <c r="H58" s="419"/>
      <c r="I58" s="419"/>
      <c r="J58" s="419"/>
      <c r="K58" s="419"/>
      <c r="L58" s="419"/>
      <c r="M58" s="419"/>
      <c r="N58" s="419"/>
      <c r="O58" s="419"/>
    </row>
    <row r="59" spans="2:15">
      <c r="B59" s="419"/>
      <c r="C59" s="419"/>
      <c r="D59" s="419"/>
      <c r="E59" s="419"/>
      <c r="F59" s="419"/>
      <c r="G59" s="419"/>
      <c r="H59" s="419"/>
      <c r="I59" s="419"/>
      <c r="J59" s="419"/>
      <c r="K59" s="419"/>
      <c r="L59" s="419"/>
      <c r="M59" s="419"/>
      <c r="N59" s="419"/>
      <c r="O59" s="419"/>
    </row>
    <row r="60" spans="2:15">
      <c r="B60" s="419"/>
      <c r="C60" s="419"/>
      <c r="D60" s="419"/>
      <c r="E60" s="419"/>
      <c r="F60" s="419"/>
      <c r="G60" s="419"/>
      <c r="H60" s="419"/>
      <c r="I60" s="419"/>
      <c r="J60" s="419"/>
      <c r="K60" s="419"/>
      <c r="L60" s="419"/>
      <c r="M60" s="419"/>
      <c r="N60" s="419"/>
      <c r="O60" s="419"/>
    </row>
    <row r="61" spans="2:15">
      <c r="B61" s="419"/>
      <c r="C61" s="419"/>
      <c r="D61" s="419"/>
      <c r="E61" s="419"/>
      <c r="F61" s="419"/>
      <c r="G61" s="419"/>
      <c r="H61" s="419"/>
      <c r="I61" s="419"/>
      <c r="J61" s="419"/>
      <c r="K61" s="419"/>
      <c r="L61" s="419"/>
      <c r="M61" s="419"/>
      <c r="N61" s="419"/>
      <c r="O61" s="419"/>
    </row>
    <row r="62" spans="2:15">
      <c r="B62" s="419"/>
      <c r="C62" s="419"/>
      <c r="D62" s="419"/>
      <c r="E62" s="419"/>
      <c r="F62" s="419"/>
      <c r="G62" s="419"/>
      <c r="H62" s="419"/>
      <c r="I62" s="419"/>
      <c r="J62" s="419"/>
      <c r="K62" s="419"/>
      <c r="L62" s="419"/>
      <c r="M62" s="419"/>
      <c r="N62" s="419"/>
      <c r="O62" s="419"/>
    </row>
    <row r="63" spans="2:15">
      <c r="B63" s="419"/>
      <c r="C63" s="419"/>
      <c r="D63" s="419"/>
      <c r="E63" s="419"/>
      <c r="F63" s="419"/>
      <c r="G63" s="419"/>
      <c r="H63" s="419"/>
      <c r="I63" s="419"/>
      <c r="J63" s="419"/>
      <c r="K63" s="419"/>
      <c r="L63" s="419"/>
      <c r="M63" s="419"/>
      <c r="N63" s="419"/>
      <c r="O63" s="419"/>
    </row>
    <row r="64" spans="2:15">
      <c r="B64" s="419"/>
      <c r="C64" s="419"/>
      <c r="D64" s="419"/>
      <c r="E64" s="419"/>
      <c r="F64" s="419"/>
      <c r="G64" s="419"/>
      <c r="H64" s="419"/>
      <c r="I64" s="419"/>
      <c r="J64" s="419"/>
      <c r="K64" s="419"/>
      <c r="L64" s="419"/>
      <c r="M64" s="419"/>
      <c r="N64" s="419"/>
      <c r="O64" s="419"/>
    </row>
    <row r="65" spans="2:15">
      <c r="B65" s="419"/>
      <c r="C65" s="419"/>
      <c r="D65" s="419"/>
      <c r="E65" s="419"/>
      <c r="F65" s="419"/>
      <c r="G65" s="419"/>
      <c r="H65" s="419"/>
      <c r="I65" s="419"/>
      <c r="J65" s="419"/>
      <c r="K65" s="419"/>
      <c r="L65" s="419"/>
      <c r="M65" s="419"/>
      <c r="N65" s="419"/>
      <c r="O65" s="419"/>
    </row>
  </sheetData>
  <sheetProtection password="83B8" sheet="1"/>
  <mergeCells count="25">
    <mergeCell ref="B2:R2"/>
    <mergeCell ref="B3:R3"/>
    <mergeCell ref="D4:F4"/>
    <mergeCell ref="G4:I4"/>
    <mergeCell ref="J4:L4"/>
    <mergeCell ref="M4:O4"/>
    <mergeCell ref="E5:F5"/>
    <mergeCell ref="H5:I5"/>
    <mergeCell ref="K5:L5"/>
    <mergeCell ref="N5:O5"/>
    <mergeCell ref="B26:O26"/>
    <mergeCell ref="B4:B7"/>
    <mergeCell ref="C4:C7"/>
    <mergeCell ref="D5:D7"/>
    <mergeCell ref="E6:E7"/>
    <mergeCell ref="F6:F7"/>
    <mergeCell ref="G5:G7"/>
    <mergeCell ref="H6:H7"/>
    <mergeCell ref="I6:I7"/>
    <mergeCell ref="J5:J7"/>
    <mergeCell ref="K6:K7"/>
    <mergeCell ref="L6:L7"/>
    <mergeCell ref="M5:M7"/>
    <mergeCell ref="N6:N7"/>
    <mergeCell ref="O6:O7"/>
  </mergeCells>
  <conditionalFormatting sqref="D9">
    <cfRule type="cellIs" dxfId="2" priority="436" stopIfTrue="1" operator="notEqual">
      <formula>SUM($D$10:$D$25)</formula>
    </cfRule>
    <cfRule type="expression" dxfId="3" priority="437" stopIfTrue="1">
      <formula>$D$9-$F$9&lt;$G$9-$I$9</formula>
    </cfRule>
  </conditionalFormatting>
  <conditionalFormatting sqref="E9">
    <cfRule type="cellIs" dxfId="2" priority="439" stopIfTrue="1" operator="notEqual">
      <formula>SUM($E$10:$E$25)</formula>
    </cfRule>
    <cfRule type="cellIs" dxfId="1" priority="440" stopIfTrue="1" operator="greaterThan">
      <formula>$D$9</formula>
    </cfRule>
  </conditionalFormatting>
  <conditionalFormatting sqref="F9">
    <cfRule type="cellIs" dxfId="2" priority="441" stopIfTrue="1" operator="notEqual">
      <formula>SUM($F$10:$F$25)</formula>
    </cfRule>
    <cfRule type="cellIs" dxfId="1" priority="442" stopIfTrue="1" operator="greaterThan">
      <formula>$D$9</formula>
    </cfRule>
  </conditionalFormatting>
  <conditionalFormatting sqref="G9">
    <cfRule type="cellIs" dxfId="2" priority="443" stopIfTrue="1" operator="notEqual">
      <formula>SUM($G$10:$G$25)</formula>
    </cfRule>
    <cfRule type="cellIs" dxfId="1" priority="444" stopIfTrue="1" operator="greaterThan">
      <formula>$D$9</formula>
    </cfRule>
  </conditionalFormatting>
  <conditionalFormatting sqref="I9">
    <cfRule type="cellIs" dxfId="2" priority="445" stopIfTrue="1" operator="notEqual">
      <formula>SUM($I$10:$I$25)</formula>
    </cfRule>
    <cfRule type="cellIs" dxfId="1" priority="446" stopIfTrue="1" operator="greaterThan">
      <formula>$F$9</formula>
    </cfRule>
    <cfRule type="cellIs" dxfId="1" priority="447" stopIfTrue="1" operator="greaterThan">
      <formula>$G$9</formula>
    </cfRule>
  </conditionalFormatting>
  <conditionalFormatting sqref="J9">
    <cfRule type="cellIs" dxfId="2" priority="448" stopIfTrue="1" operator="notEqual">
      <formula>SUM($J$10:$J$25)</formula>
    </cfRule>
    <cfRule type="expression" dxfId="3" priority="449" stopIfTrue="1">
      <formula>$J$9-$L$9&lt;$M$9-$O$9</formula>
    </cfRule>
  </conditionalFormatting>
  <conditionalFormatting sqref="K9">
    <cfRule type="cellIs" dxfId="2" priority="472" stopIfTrue="1" operator="notEqual">
      <formula>SUM($K$10:$K$25)</formula>
    </cfRule>
    <cfRule type="cellIs" dxfId="1" priority="473" stopIfTrue="1" operator="greaterThan">
      <formula>$J$9</formula>
    </cfRule>
  </conditionalFormatting>
  <conditionalFormatting sqref="L9">
    <cfRule type="cellIs" dxfId="2" priority="450" stopIfTrue="1" operator="notEqual">
      <formula>SUM($L$10:$L$25)</formula>
    </cfRule>
    <cfRule type="cellIs" dxfId="1" priority="451" stopIfTrue="1" operator="greaterThan">
      <formula>$J$9</formula>
    </cfRule>
  </conditionalFormatting>
  <conditionalFormatting sqref="M9">
    <cfRule type="cellIs" dxfId="2" priority="452" stopIfTrue="1" operator="notEqual">
      <formula>SUM($M$10:$M$25)</formula>
    </cfRule>
    <cfRule type="cellIs" dxfId="1" priority="453" stopIfTrue="1" operator="greaterThan">
      <formula>$J$9</formula>
    </cfRule>
  </conditionalFormatting>
  <conditionalFormatting sqref="O9">
    <cfRule type="cellIs" dxfId="2" priority="454" stopIfTrue="1" operator="notEqual">
      <formula>SUM($O$10:$O$25)</formula>
    </cfRule>
    <cfRule type="cellIs" dxfId="1" priority="455" stopIfTrue="1" operator="greaterThan">
      <formula>$L$9</formula>
    </cfRule>
    <cfRule type="cellIs" dxfId="1" priority="456" stopIfTrue="1" operator="greaterThan">
      <formula>$M$9</formula>
    </cfRule>
  </conditionalFormatting>
  <conditionalFormatting sqref="D10">
    <cfRule type="expression" dxfId="3" priority="438" stopIfTrue="1">
      <formula>$D$10-$F$10&lt;$G$10-$I$10</formula>
    </cfRule>
  </conditionalFormatting>
  <conditionalFormatting sqref="E10:G10">
    <cfRule type="cellIs" dxfId="1" priority="100" stopIfTrue="1" operator="greaterThan">
      <formula>$D$10</formula>
    </cfRule>
  </conditionalFormatting>
  <conditionalFormatting sqref="I10">
    <cfRule type="cellIs" dxfId="1" priority="108" stopIfTrue="1" operator="greaterThan">
      <formula>$F$10</formula>
    </cfRule>
    <cfRule type="cellIs" dxfId="1" priority="109" stopIfTrue="1" operator="greaterThan">
      <formula>$G$10</formula>
    </cfRule>
  </conditionalFormatting>
  <conditionalFormatting sqref="J10">
    <cfRule type="expression" dxfId="3" priority="187" stopIfTrue="1">
      <formula>$J$10-$L$10&lt;$M$10-$O$10</formula>
    </cfRule>
  </conditionalFormatting>
  <conditionalFormatting sqref="K10:M10">
    <cfRule type="cellIs" dxfId="1" priority="124" stopIfTrue="1" operator="greaterThan">
      <formula>$J$10</formula>
    </cfRule>
  </conditionalFormatting>
  <conditionalFormatting sqref="O10">
    <cfRule type="cellIs" dxfId="1" priority="132" stopIfTrue="1" operator="greaterThan">
      <formula>$L$10</formula>
    </cfRule>
    <cfRule type="cellIs" dxfId="1" priority="133" stopIfTrue="1" operator="greaterThan">
      <formula>$M$10</formula>
    </cfRule>
  </conditionalFormatting>
  <conditionalFormatting sqref="D11">
    <cfRule type="expression" dxfId="3" priority="458" stopIfTrue="1">
      <formula>$D$11-$F$11&lt;$G$11-$I$11</formula>
    </cfRule>
  </conditionalFormatting>
  <conditionalFormatting sqref="E11:G11">
    <cfRule type="cellIs" dxfId="1" priority="101" stopIfTrue="1" operator="greaterThan">
      <formula>$D$11</formula>
    </cfRule>
  </conditionalFormatting>
  <conditionalFormatting sqref="I11">
    <cfRule type="cellIs" dxfId="1" priority="110" stopIfTrue="1" operator="greaterThan">
      <formula>$F$11</formula>
    </cfRule>
    <cfRule type="cellIs" dxfId="1" priority="111" stopIfTrue="1" operator="greaterThan">
      <formula>$G$11</formula>
    </cfRule>
  </conditionalFormatting>
  <conditionalFormatting sqref="J11">
    <cfRule type="expression" dxfId="3" priority="188" stopIfTrue="1">
      <formula>$J$11-$L$11&lt;$M$11-$O$11</formula>
    </cfRule>
  </conditionalFormatting>
  <conditionalFormatting sqref="K11:M11">
    <cfRule type="cellIs" dxfId="1" priority="125" stopIfTrue="1" operator="greaterThan">
      <formula>$J$11</formula>
    </cfRule>
  </conditionalFormatting>
  <conditionalFormatting sqref="O11">
    <cfRule type="cellIs" dxfId="1" priority="134" stopIfTrue="1" operator="greaterThan">
      <formula>$L$11</formula>
    </cfRule>
    <cfRule type="cellIs" dxfId="1" priority="135" stopIfTrue="1" operator="greaterThan">
      <formula>$M$11</formula>
    </cfRule>
  </conditionalFormatting>
  <conditionalFormatting sqref="D12">
    <cfRule type="expression" dxfId="3" priority="459" stopIfTrue="1">
      <formula>$D$12-$F$12&lt;$G$12-$I$12</formula>
    </cfRule>
  </conditionalFormatting>
  <conditionalFormatting sqref="E12:G12">
    <cfRule type="cellIs" dxfId="1" priority="102" stopIfTrue="1" operator="greaterThan">
      <formula>$D$12</formula>
    </cfRule>
  </conditionalFormatting>
  <conditionalFormatting sqref="I12">
    <cfRule type="cellIs" dxfId="1" priority="112" stopIfTrue="1" operator="greaterThan">
      <formula>$F$12</formula>
    </cfRule>
    <cfRule type="cellIs" dxfId="1" priority="113" stopIfTrue="1" operator="greaterThan">
      <formula>$G$12</formula>
    </cfRule>
  </conditionalFormatting>
  <conditionalFormatting sqref="J12">
    <cfRule type="expression" dxfId="3" priority="189" stopIfTrue="1">
      <formula>$J$12-$L$12&lt;$M$12-$O$12</formula>
    </cfRule>
  </conditionalFormatting>
  <conditionalFormatting sqref="K12:M12">
    <cfRule type="cellIs" dxfId="1" priority="126" stopIfTrue="1" operator="greaterThan">
      <formula>$J$12</formula>
    </cfRule>
  </conditionalFormatting>
  <conditionalFormatting sqref="O12">
    <cfRule type="cellIs" dxfId="1" priority="136" stopIfTrue="1" operator="greaterThan">
      <formula>$L$12</formula>
    </cfRule>
    <cfRule type="cellIs" dxfId="1" priority="137" stopIfTrue="1" operator="greaterThan">
      <formula>$M$12</formula>
    </cfRule>
  </conditionalFormatting>
  <conditionalFormatting sqref="D13">
    <cfRule type="expression" dxfId="3" priority="460" stopIfTrue="1">
      <formula>$D$13-$F$13&lt;$G$13-$I$13</formula>
    </cfRule>
  </conditionalFormatting>
  <conditionalFormatting sqref="E13:G13">
    <cfRule type="cellIs" dxfId="1" priority="103" stopIfTrue="1" operator="greaterThan">
      <formula>$D$13</formula>
    </cfRule>
  </conditionalFormatting>
  <conditionalFormatting sqref="I13">
    <cfRule type="cellIs" dxfId="1" priority="114" stopIfTrue="1" operator="greaterThan">
      <formula>$F$13</formula>
    </cfRule>
    <cfRule type="cellIs" dxfId="1" priority="115" stopIfTrue="1" operator="greaterThan">
      <formula>$G$13</formula>
    </cfRule>
  </conditionalFormatting>
  <conditionalFormatting sqref="J13">
    <cfRule type="expression" dxfId="3" priority="190" stopIfTrue="1">
      <formula>$J$13-$L$13&lt;$M$13-$O$13</formula>
    </cfRule>
  </conditionalFormatting>
  <conditionalFormatting sqref="K13:M13">
    <cfRule type="cellIs" dxfId="1" priority="127" stopIfTrue="1" operator="greaterThan">
      <formula>$J$13</formula>
    </cfRule>
  </conditionalFormatting>
  <conditionalFormatting sqref="O13">
    <cfRule type="cellIs" dxfId="1" priority="138" stopIfTrue="1" operator="greaterThan">
      <formula>$L$13</formula>
    </cfRule>
    <cfRule type="cellIs" dxfId="1" priority="139" stopIfTrue="1" operator="greaterThan">
      <formula>$M$13</formula>
    </cfRule>
  </conditionalFormatting>
  <conditionalFormatting sqref="D14">
    <cfRule type="expression" dxfId="3" priority="477" stopIfTrue="1">
      <formula>$D$14-$F$14&lt;$G$14-$I$14</formula>
    </cfRule>
  </conditionalFormatting>
  <conditionalFormatting sqref="E14:G14">
    <cfRule type="cellIs" dxfId="1" priority="104" stopIfTrue="1" operator="greaterThan">
      <formula>$D$14</formula>
    </cfRule>
  </conditionalFormatting>
  <conditionalFormatting sqref="I14">
    <cfRule type="cellIs" dxfId="1" priority="116" stopIfTrue="1" operator="greaterThan">
      <formula>$F$14</formula>
    </cfRule>
    <cfRule type="cellIs" dxfId="1" priority="117" stopIfTrue="1" operator="greaterThan">
      <formula>$G$14</formula>
    </cfRule>
  </conditionalFormatting>
  <conditionalFormatting sqref="J14">
    <cfRule type="expression" dxfId="3" priority="191" stopIfTrue="1">
      <formula>$J$14-$L$14&lt;$M$14-$O$14</formula>
    </cfRule>
  </conditionalFormatting>
  <conditionalFormatting sqref="K14:M14">
    <cfRule type="cellIs" dxfId="1" priority="128" stopIfTrue="1" operator="greaterThan">
      <formula>$J$14</formula>
    </cfRule>
  </conditionalFormatting>
  <conditionalFormatting sqref="O14">
    <cfRule type="cellIs" dxfId="1" priority="140" stopIfTrue="1" operator="greaterThan">
      <formula>$L$14</formula>
    </cfRule>
    <cfRule type="cellIs" dxfId="1" priority="141" stopIfTrue="1" operator="greaterThan">
      <formula>$M$14</formula>
    </cfRule>
  </conditionalFormatting>
  <conditionalFormatting sqref="D15">
    <cfRule type="expression" dxfId="3" priority="461" stopIfTrue="1">
      <formula>$D$15-$F$15&lt;$G$15-$I$15</formula>
    </cfRule>
  </conditionalFormatting>
  <conditionalFormatting sqref="E15:G15">
    <cfRule type="cellIs" dxfId="1" priority="105" stopIfTrue="1" operator="greaterThan">
      <formula>$D$15</formula>
    </cfRule>
  </conditionalFormatting>
  <conditionalFormatting sqref="I15">
    <cfRule type="cellIs" dxfId="1" priority="118" stopIfTrue="1" operator="greaterThan">
      <formula>$F$15</formula>
    </cfRule>
    <cfRule type="cellIs" dxfId="1" priority="119" stopIfTrue="1" operator="greaterThan">
      <formula>$G$15</formula>
    </cfRule>
  </conditionalFormatting>
  <conditionalFormatting sqref="J15">
    <cfRule type="expression" dxfId="3" priority="192" stopIfTrue="1">
      <formula>$J$15-$L$15&lt;$M$15-$O$15</formula>
    </cfRule>
  </conditionalFormatting>
  <conditionalFormatting sqref="K15:M15">
    <cfRule type="cellIs" dxfId="1" priority="129" stopIfTrue="1" operator="greaterThan">
      <formula>$J$15</formula>
    </cfRule>
  </conditionalFormatting>
  <conditionalFormatting sqref="O15">
    <cfRule type="cellIs" dxfId="1" priority="142" stopIfTrue="1" operator="greaterThan">
      <formula>$L$15</formula>
    </cfRule>
    <cfRule type="cellIs" dxfId="1" priority="143" stopIfTrue="1" operator="greaterThan">
      <formula>$M$15</formula>
    </cfRule>
  </conditionalFormatting>
  <conditionalFormatting sqref="D16">
    <cfRule type="expression" dxfId="3" priority="462" stopIfTrue="1">
      <formula>$D$16-$F$16&lt;$G$16-$I$16</formula>
    </cfRule>
  </conditionalFormatting>
  <conditionalFormatting sqref="E16:G16">
    <cfRule type="cellIs" dxfId="1" priority="106" stopIfTrue="1" operator="greaterThan">
      <formula>$D$16</formula>
    </cfRule>
  </conditionalFormatting>
  <conditionalFormatting sqref="I16">
    <cfRule type="cellIs" dxfId="1" priority="120" stopIfTrue="1" operator="greaterThan">
      <formula>$F$16</formula>
    </cfRule>
    <cfRule type="cellIs" dxfId="1" priority="121" stopIfTrue="1" operator="greaterThan">
      <formula>$G$16</formula>
    </cfRule>
  </conditionalFormatting>
  <conditionalFormatting sqref="J16">
    <cfRule type="expression" dxfId="3" priority="193" stopIfTrue="1">
      <formula>$J$16-$L$16&lt;$M$16-$O$16</formula>
    </cfRule>
  </conditionalFormatting>
  <conditionalFormatting sqref="K16:M16">
    <cfRule type="cellIs" dxfId="1" priority="130" stopIfTrue="1" operator="greaterThan">
      <formula>$J$16</formula>
    </cfRule>
  </conditionalFormatting>
  <conditionalFormatting sqref="O16">
    <cfRule type="cellIs" dxfId="1" priority="144" stopIfTrue="1" operator="greaterThan">
      <formula>$L$16</formula>
    </cfRule>
    <cfRule type="cellIs" dxfId="1" priority="145" stopIfTrue="1" operator="greaterThan">
      <formula>$M$16</formula>
    </cfRule>
  </conditionalFormatting>
  <conditionalFormatting sqref="D17">
    <cfRule type="expression" dxfId="3" priority="463" stopIfTrue="1">
      <formula>$D$17-$F$17&lt;$G$17-$I$17</formula>
    </cfRule>
  </conditionalFormatting>
  <conditionalFormatting sqref="E17:G17">
    <cfRule type="cellIs" dxfId="1" priority="107" stopIfTrue="1" operator="greaterThan">
      <formula>$D$17</formula>
    </cfRule>
  </conditionalFormatting>
  <conditionalFormatting sqref="I17">
    <cfRule type="cellIs" dxfId="1" priority="122" stopIfTrue="1" operator="greaterThan">
      <formula>$F$17</formula>
    </cfRule>
    <cfRule type="cellIs" dxfId="1" priority="123" stopIfTrue="1" operator="greaterThan">
      <formula>$G$17</formula>
    </cfRule>
  </conditionalFormatting>
  <conditionalFormatting sqref="J17">
    <cfRule type="expression" dxfId="3" priority="194" stopIfTrue="1">
      <formula>$J$17-$L$17&lt;$M$17-$O$17</formula>
    </cfRule>
  </conditionalFormatting>
  <conditionalFormatting sqref="K17:M17">
    <cfRule type="cellIs" dxfId="1" priority="131" stopIfTrue="1" operator="greaterThan">
      <formula>$J$17</formula>
    </cfRule>
  </conditionalFormatting>
  <conditionalFormatting sqref="O17">
    <cfRule type="cellIs" dxfId="1" priority="146" stopIfTrue="1" operator="greaterThan">
      <formula>$L$17</formula>
    </cfRule>
    <cfRule type="cellIs" dxfId="1" priority="147" stopIfTrue="1" operator="greaterThan">
      <formula>$M$17</formula>
    </cfRule>
  </conditionalFormatting>
  <conditionalFormatting sqref="D18">
    <cfRule type="expression" dxfId="3" priority="464" stopIfTrue="1">
      <formula>$D$18-$F$18&lt;$G$18-$I$18</formula>
    </cfRule>
  </conditionalFormatting>
  <conditionalFormatting sqref="E18:G18">
    <cfRule type="cellIs" dxfId="1" priority="240" stopIfTrue="1" operator="greaterThan">
      <formula>$D$18</formula>
    </cfRule>
  </conditionalFormatting>
  <conditionalFormatting sqref="I18">
    <cfRule type="cellIs" dxfId="1" priority="241" stopIfTrue="1" operator="greaterThan">
      <formula>$F$18</formula>
    </cfRule>
    <cfRule type="cellIs" dxfId="1" priority="242" stopIfTrue="1" operator="greaterThan">
      <formula>$G$18</formula>
    </cfRule>
  </conditionalFormatting>
  <conditionalFormatting sqref="J18">
    <cfRule type="expression" dxfId="3" priority="243" stopIfTrue="1">
      <formula>$J$18-$L$18&lt;$M$18-$O$18</formula>
    </cfRule>
  </conditionalFormatting>
  <conditionalFormatting sqref="K18:M18">
    <cfRule type="cellIs" dxfId="1" priority="244" stopIfTrue="1" operator="greaterThan">
      <formula>$J$18</formula>
    </cfRule>
  </conditionalFormatting>
  <conditionalFormatting sqref="O18">
    <cfRule type="cellIs" dxfId="1" priority="245" stopIfTrue="1" operator="greaterThan">
      <formula>$L$18</formula>
    </cfRule>
    <cfRule type="cellIs" dxfId="1" priority="246" stopIfTrue="1" operator="greaterThan">
      <formula>$M$18</formula>
    </cfRule>
  </conditionalFormatting>
  <conditionalFormatting sqref="D19">
    <cfRule type="expression" dxfId="3" priority="465" stopIfTrue="1">
      <formula>$D$19-$F$19&lt;$G$19-$I$19</formula>
    </cfRule>
  </conditionalFormatting>
  <conditionalFormatting sqref="E19:G19">
    <cfRule type="cellIs" dxfId="1" priority="254" stopIfTrue="1" operator="greaterThan">
      <formula>$D$19</formula>
    </cfRule>
  </conditionalFormatting>
  <conditionalFormatting sqref="I19">
    <cfRule type="cellIs" dxfId="1" priority="255" stopIfTrue="1" operator="greaterThan">
      <formula>$F$19</formula>
    </cfRule>
    <cfRule type="cellIs" dxfId="1" priority="256" stopIfTrue="1" operator="greaterThan">
      <formula>$G$19</formula>
    </cfRule>
  </conditionalFormatting>
  <conditionalFormatting sqref="J19">
    <cfRule type="expression" dxfId="3" priority="257" stopIfTrue="1">
      <formula>$J$19-$L$19&lt;$M$19-$O$19</formula>
    </cfRule>
  </conditionalFormatting>
  <conditionalFormatting sqref="K19:M19">
    <cfRule type="cellIs" dxfId="1" priority="258" stopIfTrue="1" operator="greaterThan">
      <formula>$J$19</formula>
    </cfRule>
  </conditionalFormatting>
  <conditionalFormatting sqref="O19">
    <cfRule type="cellIs" dxfId="1" priority="259" stopIfTrue="1" operator="greaterThan">
      <formula>$L$19</formula>
    </cfRule>
    <cfRule type="cellIs" dxfId="1" priority="260" stopIfTrue="1" operator="greaterThan">
      <formula>$M$19</formula>
    </cfRule>
  </conditionalFormatting>
  <conditionalFormatting sqref="D20">
    <cfRule type="expression" dxfId="3" priority="466" stopIfTrue="1">
      <formula>$D$20-$F$20&lt;$G$20-$I$20</formula>
    </cfRule>
  </conditionalFormatting>
  <conditionalFormatting sqref="E20:G20">
    <cfRule type="cellIs" dxfId="1" priority="268" stopIfTrue="1" operator="greaterThan">
      <formula>$D$20</formula>
    </cfRule>
  </conditionalFormatting>
  <conditionalFormatting sqref="I20">
    <cfRule type="cellIs" dxfId="1" priority="269" stopIfTrue="1" operator="greaterThan">
      <formula>$F$20</formula>
    </cfRule>
    <cfRule type="cellIs" dxfId="1" priority="270" stopIfTrue="1" operator="greaterThan">
      <formula>$G$20</formula>
    </cfRule>
  </conditionalFormatting>
  <conditionalFormatting sqref="J20">
    <cfRule type="expression" dxfId="3" priority="271" stopIfTrue="1">
      <formula>$J$20-$L$20&lt;$M$20-$O$20</formula>
    </cfRule>
  </conditionalFormatting>
  <conditionalFormatting sqref="K20:M20">
    <cfRule type="cellIs" dxfId="1" priority="272" stopIfTrue="1" operator="greaterThan">
      <formula>$J$20</formula>
    </cfRule>
  </conditionalFormatting>
  <conditionalFormatting sqref="O20">
    <cfRule type="cellIs" dxfId="1" priority="273" stopIfTrue="1" operator="greaterThan">
      <formula>$L$20</formula>
    </cfRule>
    <cfRule type="cellIs" dxfId="1" priority="274" stopIfTrue="1" operator="greaterThan">
      <formula>$M$20</formula>
    </cfRule>
  </conditionalFormatting>
  <conditionalFormatting sqref="D21">
    <cfRule type="expression" dxfId="3" priority="467" stopIfTrue="1">
      <formula>$D$21-$F$21&lt;$G$21-$I$21</formula>
    </cfRule>
  </conditionalFormatting>
  <conditionalFormatting sqref="E21:G21">
    <cfRule type="cellIs" dxfId="1" priority="282" stopIfTrue="1" operator="greaterThan">
      <formula>$D$21</formula>
    </cfRule>
  </conditionalFormatting>
  <conditionalFormatting sqref="I21">
    <cfRule type="cellIs" dxfId="1" priority="283" stopIfTrue="1" operator="greaterThan">
      <formula>$F$21</formula>
    </cfRule>
    <cfRule type="cellIs" dxfId="1" priority="284" stopIfTrue="1" operator="greaterThan">
      <formula>$G$21</formula>
    </cfRule>
  </conditionalFormatting>
  <conditionalFormatting sqref="J21">
    <cfRule type="expression" dxfId="3" priority="285" stopIfTrue="1">
      <formula>$J$21-$L$21&lt;$M$21-$O$21</formula>
    </cfRule>
  </conditionalFormatting>
  <conditionalFormatting sqref="K21:M21">
    <cfRule type="cellIs" dxfId="1" priority="286" stopIfTrue="1" operator="greaterThan">
      <formula>$J$21</formula>
    </cfRule>
  </conditionalFormatting>
  <conditionalFormatting sqref="O21">
    <cfRule type="cellIs" dxfId="1" priority="287" stopIfTrue="1" operator="greaterThan">
      <formula>$L$21</formula>
    </cfRule>
    <cfRule type="cellIs" dxfId="1" priority="288" stopIfTrue="1" operator="greaterThan">
      <formula>$M$21</formula>
    </cfRule>
  </conditionalFormatting>
  <conditionalFormatting sqref="D22">
    <cfRule type="expression" dxfId="3" priority="468" stopIfTrue="1">
      <formula>$D$22-$F$22&lt;$G$22-$I$22</formula>
    </cfRule>
  </conditionalFormatting>
  <conditionalFormatting sqref="E22:G22">
    <cfRule type="cellIs" dxfId="1" priority="296" stopIfTrue="1" operator="greaterThan">
      <formula>$D$22</formula>
    </cfRule>
  </conditionalFormatting>
  <conditionalFormatting sqref="I22">
    <cfRule type="cellIs" dxfId="1" priority="297" stopIfTrue="1" operator="greaterThan">
      <formula>$F$22</formula>
    </cfRule>
    <cfRule type="cellIs" dxfId="1" priority="298" stopIfTrue="1" operator="greaterThan">
      <formula>$G$22</formula>
    </cfRule>
  </conditionalFormatting>
  <conditionalFormatting sqref="J22">
    <cfRule type="expression" dxfId="3" priority="299" stopIfTrue="1">
      <formula>$J$22-$L$22&lt;$M$22-$O$22</formula>
    </cfRule>
  </conditionalFormatting>
  <conditionalFormatting sqref="K22:M22">
    <cfRule type="cellIs" dxfId="1" priority="300" stopIfTrue="1" operator="greaterThan">
      <formula>$J$22</formula>
    </cfRule>
  </conditionalFormatting>
  <conditionalFormatting sqref="O22">
    <cfRule type="cellIs" dxfId="1" priority="301" stopIfTrue="1" operator="greaterThan">
      <formula>$L$22</formula>
    </cfRule>
    <cfRule type="cellIs" dxfId="1" priority="302" stopIfTrue="1" operator="greaterThan">
      <formula>$M$22</formula>
    </cfRule>
  </conditionalFormatting>
  <conditionalFormatting sqref="D23">
    <cfRule type="expression" dxfId="3" priority="469" stopIfTrue="1">
      <formula>$D$23-$F$23&lt;$G$23-$I$23</formula>
    </cfRule>
  </conditionalFormatting>
  <conditionalFormatting sqref="E23:G23">
    <cfRule type="cellIs" dxfId="1" priority="310" stopIfTrue="1" operator="greaterThan">
      <formula>$D$23</formula>
    </cfRule>
  </conditionalFormatting>
  <conditionalFormatting sqref="I23">
    <cfRule type="cellIs" dxfId="1" priority="311" stopIfTrue="1" operator="greaterThan">
      <formula>$F$23</formula>
    </cfRule>
    <cfRule type="cellIs" dxfId="1" priority="312" stopIfTrue="1" operator="greaterThan">
      <formula>$G$23</formula>
    </cfRule>
  </conditionalFormatting>
  <conditionalFormatting sqref="J23">
    <cfRule type="expression" dxfId="3" priority="313" stopIfTrue="1">
      <formula>$J$23-$L$23&lt;$M$23-$O$23</formula>
    </cfRule>
  </conditionalFormatting>
  <conditionalFormatting sqref="K23:M23">
    <cfRule type="cellIs" dxfId="1" priority="314" stopIfTrue="1" operator="greaterThan">
      <formula>$J$23</formula>
    </cfRule>
  </conditionalFormatting>
  <conditionalFormatting sqref="O23">
    <cfRule type="cellIs" dxfId="1" priority="315" stopIfTrue="1" operator="greaterThan">
      <formula>$L$23</formula>
    </cfRule>
    <cfRule type="cellIs" dxfId="1" priority="316" stopIfTrue="1" operator="greaterThan">
      <formula>$M$23</formula>
    </cfRule>
  </conditionalFormatting>
  <conditionalFormatting sqref="D24">
    <cfRule type="expression" dxfId="3" priority="457" stopIfTrue="1">
      <formula>$D$24-$F$24&lt;$G$24-$I$24</formula>
    </cfRule>
  </conditionalFormatting>
  <conditionalFormatting sqref="E24:G24">
    <cfRule type="cellIs" dxfId="1" priority="324" stopIfTrue="1" operator="greaterThan">
      <formula>$D$24</formula>
    </cfRule>
  </conditionalFormatting>
  <conditionalFormatting sqref="I24">
    <cfRule type="cellIs" dxfId="1" priority="325" stopIfTrue="1" operator="greaterThan">
      <formula>$F$24</formula>
    </cfRule>
    <cfRule type="cellIs" dxfId="1" priority="326" stopIfTrue="1" operator="greaterThan">
      <formula>$G$24</formula>
    </cfRule>
  </conditionalFormatting>
  <conditionalFormatting sqref="J24">
    <cfRule type="expression" dxfId="3" priority="327" stopIfTrue="1">
      <formula>$J$24-$L$24&lt;$M$24-$O$24</formula>
    </cfRule>
  </conditionalFormatting>
  <conditionalFormatting sqref="K24:M24">
    <cfRule type="cellIs" dxfId="1" priority="328" stopIfTrue="1" operator="greaterThan">
      <formula>$J$24</formula>
    </cfRule>
  </conditionalFormatting>
  <conditionalFormatting sqref="O24">
    <cfRule type="cellIs" dxfId="1" priority="329" stopIfTrue="1" operator="greaterThan">
      <formula>$L$24</formula>
    </cfRule>
    <cfRule type="cellIs" dxfId="1" priority="330" stopIfTrue="1" operator="greaterThan">
      <formula>$M$24</formula>
    </cfRule>
  </conditionalFormatting>
  <conditionalFormatting sqref="H9:H24">
    <cfRule type="cellIs" dxfId="2" priority="470" stopIfTrue="1" operator="notEqual">
      <formula>SUM($H$10:$H$25)</formula>
    </cfRule>
    <cfRule type="cellIs" dxfId="1" priority="471" stopIfTrue="1" operator="greaterThan">
      <formula>$E$9</formula>
    </cfRule>
  </conditionalFormatting>
  <conditionalFormatting sqref="N9:N24">
    <cfRule type="cellIs" dxfId="2" priority="474" stopIfTrue="1" operator="notEqual">
      <formula>SUM($N$10:$N$25)</formula>
    </cfRule>
    <cfRule type="cellIs" dxfId="1" priority="475" stopIfTrue="1" operator="greaterThan">
      <formula>$K$9</formula>
    </cfRule>
    <cfRule type="cellIs" dxfId="1" priority="476" stopIfTrue="1" operator="greaterThan">
      <formula>$M$9</formula>
    </cfRule>
  </conditionalFormatting>
  <pageMargins left="0.78740157480315" right="0" top="0.236220472440945" bottom="0" header="0" footer="0"/>
  <pageSetup paperSize="1" scale="80" orientation="landscape" verticalDpi="12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zoomScale="90" zoomScaleNormal="90" topLeftCell="B7" workbookViewId="0">
      <selection activeCell="U105" sqref="U105"/>
    </sheetView>
  </sheetViews>
  <sheetFormatPr defaultColWidth="9" defaultRowHeight="12.75"/>
  <cols>
    <col min="1" max="1" width="7.28888888888889" style="379" customWidth="1"/>
    <col min="2" max="2" width="5" style="379" customWidth="1"/>
    <col min="3" max="3" width="32.5666666666667" style="379" customWidth="1"/>
    <col min="4" max="5" width="8.56666666666667" style="379" customWidth="1"/>
    <col min="6" max="6" width="8.85555555555556" style="379" customWidth="1"/>
    <col min="7" max="7" width="8" style="379" customWidth="1"/>
    <col min="8" max="8" width="0.288888888888889" style="379" customWidth="1"/>
    <col min="9" max="9" width="12.5666666666667" style="379" customWidth="1"/>
    <col min="10" max="11" width="10.4222222222222" style="379" customWidth="1"/>
    <col min="12" max="12" width="8.71111111111111" style="379" customWidth="1"/>
    <col min="13" max="13" width="7.42222222222222" style="379" customWidth="1"/>
    <col min="14" max="14" width="0.144444444444444" style="379" customWidth="1"/>
    <col min="15" max="15" width="11" style="379" customWidth="1"/>
    <col min="16" max="16" width="1.14444444444444" style="379" customWidth="1"/>
    <col min="17" max="16384" width="9.14444444444444" style="379"/>
  </cols>
  <sheetData>
    <row r="1" ht="87.75" customHeight="1" spans="2:15">
      <c r="B1" s="380" t="s">
        <v>310</v>
      </c>
      <c r="C1" s="381" t="s">
        <v>311</v>
      </c>
      <c r="D1" s="382" t="s">
        <v>312</v>
      </c>
      <c r="E1" s="383"/>
      <c r="F1" s="384"/>
      <c r="G1" s="385" t="s">
        <v>313</v>
      </c>
      <c r="H1" s="386"/>
      <c r="I1" s="420"/>
      <c r="J1" s="381" t="s">
        <v>314</v>
      </c>
      <c r="K1" s="383"/>
      <c r="L1" s="384"/>
      <c r="M1" s="385" t="s">
        <v>315</v>
      </c>
      <c r="N1" s="386"/>
      <c r="O1" s="420"/>
    </row>
    <row r="2" ht="35.25" customHeight="1" spans="2:15">
      <c r="B2" s="387"/>
      <c r="C2" s="388"/>
      <c r="D2" s="389" t="s">
        <v>316</v>
      </c>
      <c r="E2" s="390" t="s">
        <v>317</v>
      </c>
      <c r="F2" s="391"/>
      <c r="G2" s="392" t="s">
        <v>316</v>
      </c>
      <c r="H2" s="390" t="s">
        <v>334</v>
      </c>
      <c r="I2" s="391"/>
      <c r="J2" s="392" t="s">
        <v>316</v>
      </c>
      <c r="K2" s="390" t="s">
        <v>320</v>
      </c>
      <c r="L2" s="391"/>
      <c r="M2" s="392" t="s">
        <v>316</v>
      </c>
      <c r="N2" s="421" t="s">
        <v>321</v>
      </c>
      <c r="O2" s="253"/>
    </row>
    <row r="3" ht="17.25" customHeight="1" spans="2:15">
      <c r="B3" s="387"/>
      <c r="C3" s="388"/>
      <c r="D3" s="393"/>
      <c r="E3" s="394" t="s">
        <v>322</v>
      </c>
      <c r="F3" s="394" t="s">
        <v>326</v>
      </c>
      <c r="G3" s="395"/>
      <c r="H3" s="396"/>
      <c r="I3" s="347" t="s">
        <v>324</v>
      </c>
      <c r="J3" s="395"/>
      <c r="K3" s="394" t="s">
        <v>335</v>
      </c>
      <c r="L3" s="394" t="s">
        <v>326</v>
      </c>
      <c r="M3" s="395"/>
      <c r="N3" s="394"/>
      <c r="O3" s="394" t="s">
        <v>323</v>
      </c>
    </row>
    <row r="4" ht="98.25" customHeight="1" spans="2:15">
      <c r="B4" s="397"/>
      <c r="C4" s="398"/>
      <c r="D4" s="399"/>
      <c r="E4" s="400"/>
      <c r="F4" s="400"/>
      <c r="G4" s="401"/>
      <c r="H4" s="402"/>
      <c r="I4" s="422"/>
      <c r="J4" s="401"/>
      <c r="K4" s="400"/>
      <c r="L4" s="400"/>
      <c r="M4" s="401"/>
      <c r="N4" s="400"/>
      <c r="O4" s="400"/>
    </row>
    <row r="5" ht="13.5" spans="2:15">
      <c r="B5" s="403" t="s">
        <v>58</v>
      </c>
      <c r="C5" s="404" t="s">
        <v>59</v>
      </c>
      <c r="D5" s="403">
        <v>1</v>
      </c>
      <c r="E5" s="405">
        <v>2</v>
      </c>
      <c r="F5" s="406">
        <v>3</v>
      </c>
      <c r="G5" s="405">
        <v>4</v>
      </c>
      <c r="H5" s="406">
        <v>5</v>
      </c>
      <c r="I5" s="405">
        <v>6</v>
      </c>
      <c r="J5" s="406">
        <v>7</v>
      </c>
      <c r="K5" s="405">
        <v>8</v>
      </c>
      <c r="L5" s="406">
        <v>9</v>
      </c>
      <c r="M5" s="405">
        <v>10</v>
      </c>
      <c r="N5" s="406">
        <v>11</v>
      </c>
      <c r="O5" s="406">
        <v>12</v>
      </c>
    </row>
    <row r="6" ht="36" spans="2:15">
      <c r="B6" s="407">
        <v>18</v>
      </c>
      <c r="C6" s="408" t="s">
        <v>336</v>
      </c>
      <c r="D6" s="415"/>
      <c r="E6" s="416"/>
      <c r="F6" s="417"/>
      <c r="G6" s="417"/>
      <c r="H6" s="430">
        <v>0</v>
      </c>
      <c r="I6" s="417"/>
      <c r="J6" s="417"/>
      <c r="K6" s="417"/>
      <c r="L6" s="417"/>
      <c r="M6" s="417"/>
      <c r="N6" s="430">
        <v>0</v>
      </c>
      <c r="O6" s="417"/>
    </row>
    <row r="7" ht="23.25" customHeight="1" spans="2:15">
      <c r="B7" s="407">
        <v>19</v>
      </c>
      <c r="C7" s="408" t="s">
        <v>105</v>
      </c>
      <c r="D7" s="415"/>
      <c r="E7" s="416"/>
      <c r="F7" s="417"/>
      <c r="G7" s="417"/>
      <c r="H7" s="430">
        <v>0</v>
      </c>
      <c r="I7" s="417"/>
      <c r="J7" s="417"/>
      <c r="K7" s="417"/>
      <c r="L7" s="417"/>
      <c r="M7" s="417"/>
      <c r="N7" s="430">
        <v>0</v>
      </c>
      <c r="O7" s="417"/>
    </row>
    <row r="8" ht="21.75" customHeight="1" spans="2:15">
      <c r="B8" s="407">
        <v>20</v>
      </c>
      <c r="C8" s="408" t="s">
        <v>109</v>
      </c>
      <c r="D8" s="415"/>
      <c r="E8" s="416"/>
      <c r="F8" s="417"/>
      <c r="G8" s="417"/>
      <c r="H8" s="430">
        <v>0</v>
      </c>
      <c r="I8" s="417"/>
      <c r="J8" s="417"/>
      <c r="K8" s="417"/>
      <c r="L8" s="417"/>
      <c r="M8" s="417"/>
      <c r="N8" s="430">
        <v>0</v>
      </c>
      <c r="O8" s="417"/>
    </row>
    <row r="9" ht="22.5" customHeight="1" spans="1:15">
      <c r="A9" s="418">
        <v>8</v>
      </c>
      <c r="B9" s="407">
        <v>21</v>
      </c>
      <c r="C9" s="408" t="s">
        <v>337</v>
      </c>
      <c r="D9" s="415"/>
      <c r="E9" s="416"/>
      <c r="F9" s="417"/>
      <c r="G9" s="417"/>
      <c r="H9" s="430">
        <v>0</v>
      </c>
      <c r="I9" s="417"/>
      <c r="J9" s="417"/>
      <c r="K9" s="417"/>
      <c r="L9" s="417"/>
      <c r="M9" s="417"/>
      <c r="N9" s="430">
        <v>0</v>
      </c>
      <c r="O9" s="417"/>
    </row>
    <row r="10" ht="21" customHeight="1" spans="2:15">
      <c r="B10" s="407">
        <v>22</v>
      </c>
      <c r="C10" s="408" t="s">
        <v>338</v>
      </c>
      <c r="D10" s="415"/>
      <c r="E10" s="416"/>
      <c r="F10" s="417"/>
      <c r="G10" s="417"/>
      <c r="H10" s="430">
        <v>0</v>
      </c>
      <c r="I10" s="417"/>
      <c r="J10" s="417"/>
      <c r="K10" s="417"/>
      <c r="L10" s="417"/>
      <c r="M10" s="417"/>
      <c r="N10" s="430">
        <v>0</v>
      </c>
      <c r="O10" s="417"/>
    </row>
    <row r="11" ht="23.25" customHeight="1" spans="2:15">
      <c r="B11" s="407">
        <v>23</v>
      </c>
      <c r="C11" s="408" t="s">
        <v>339</v>
      </c>
      <c r="D11" s="415"/>
      <c r="E11" s="416"/>
      <c r="F11" s="417"/>
      <c r="G11" s="417"/>
      <c r="H11" s="430">
        <v>0</v>
      </c>
      <c r="I11" s="417"/>
      <c r="J11" s="417"/>
      <c r="K11" s="417"/>
      <c r="L11" s="417"/>
      <c r="M11" s="417"/>
      <c r="N11" s="430">
        <v>0</v>
      </c>
      <c r="O11" s="417"/>
    </row>
    <row r="12" ht="22.5" customHeight="1" spans="2:15">
      <c r="B12" s="407">
        <v>24</v>
      </c>
      <c r="C12" s="408" t="s">
        <v>121</v>
      </c>
      <c r="D12" s="415"/>
      <c r="E12" s="416"/>
      <c r="F12" s="417"/>
      <c r="G12" s="417"/>
      <c r="H12" s="430">
        <v>0</v>
      </c>
      <c r="I12" s="417"/>
      <c r="J12" s="417"/>
      <c r="K12" s="417"/>
      <c r="L12" s="417"/>
      <c r="M12" s="417"/>
      <c r="N12" s="430">
        <v>0</v>
      </c>
      <c r="O12" s="417"/>
    </row>
    <row r="13" ht="22.5" customHeight="1" spans="2:15">
      <c r="B13" s="431">
        <v>25</v>
      </c>
      <c r="C13" s="432" t="s">
        <v>123</v>
      </c>
      <c r="D13" s="415"/>
      <c r="E13" s="416"/>
      <c r="F13" s="417"/>
      <c r="G13" s="417"/>
      <c r="H13" s="430">
        <v>0</v>
      </c>
      <c r="I13" s="417"/>
      <c r="J13" s="417"/>
      <c r="K13" s="417"/>
      <c r="L13" s="417"/>
      <c r="M13" s="417"/>
      <c r="N13" s="430">
        <v>0</v>
      </c>
      <c r="O13" s="417"/>
    </row>
    <row r="14" ht="22.5" customHeight="1" spans="2:15">
      <c r="B14" s="407">
        <v>26</v>
      </c>
      <c r="C14" s="408" t="s">
        <v>125</v>
      </c>
      <c r="D14" s="415"/>
      <c r="E14" s="416"/>
      <c r="F14" s="417"/>
      <c r="G14" s="417"/>
      <c r="H14" s="430">
        <v>0</v>
      </c>
      <c r="I14" s="417"/>
      <c r="J14" s="417"/>
      <c r="K14" s="417"/>
      <c r="L14" s="417"/>
      <c r="M14" s="417"/>
      <c r="N14" s="430">
        <v>0</v>
      </c>
      <c r="O14" s="417"/>
    </row>
    <row r="15" ht="20.25" customHeight="1" spans="2:15">
      <c r="B15" s="407">
        <v>27</v>
      </c>
      <c r="C15" s="408" t="s">
        <v>129</v>
      </c>
      <c r="D15" s="409"/>
      <c r="E15" s="413"/>
      <c r="F15" s="414"/>
      <c r="G15" s="414"/>
      <c r="H15" s="430">
        <v>0</v>
      </c>
      <c r="I15" s="414"/>
      <c r="J15" s="414"/>
      <c r="K15" s="414"/>
      <c r="L15" s="414"/>
      <c r="M15" s="414"/>
      <c r="N15" s="430">
        <v>0</v>
      </c>
      <c r="O15" s="414"/>
    </row>
    <row r="16" ht="20.25" customHeight="1" spans="2:15">
      <c r="B16" s="407">
        <v>28</v>
      </c>
      <c r="C16" s="408" t="s">
        <v>133</v>
      </c>
      <c r="D16" s="415"/>
      <c r="E16" s="416"/>
      <c r="F16" s="417"/>
      <c r="G16" s="417"/>
      <c r="H16" s="430">
        <v>0</v>
      </c>
      <c r="I16" s="417"/>
      <c r="J16" s="417"/>
      <c r="K16" s="417"/>
      <c r="L16" s="417"/>
      <c r="M16" s="417"/>
      <c r="N16" s="430">
        <v>0</v>
      </c>
      <c r="O16" s="417"/>
    </row>
    <row r="17" ht="23.25" customHeight="1" spans="2:15">
      <c r="B17" s="407">
        <v>29</v>
      </c>
      <c r="C17" s="408" t="s">
        <v>139</v>
      </c>
      <c r="D17" s="415"/>
      <c r="E17" s="416"/>
      <c r="F17" s="417"/>
      <c r="G17" s="417"/>
      <c r="H17" s="430">
        <v>0</v>
      </c>
      <c r="I17" s="417"/>
      <c r="J17" s="417"/>
      <c r="K17" s="417"/>
      <c r="L17" s="417"/>
      <c r="M17" s="417"/>
      <c r="N17" s="430">
        <v>0</v>
      </c>
      <c r="O17" s="417"/>
    </row>
    <row r="18" ht="21" customHeight="1" spans="2:15">
      <c r="B18" s="407">
        <v>30</v>
      </c>
      <c r="C18" s="408" t="s">
        <v>141</v>
      </c>
      <c r="D18" s="415"/>
      <c r="E18" s="416"/>
      <c r="F18" s="417"/>
      <c r="G18" s="417"/>
      <c r="H18" s="430">
        <v>0</v>
      </c>
      <c r="I18" s="417"/>
      <c r="J18" s="417"/>
      <c r="K18" s="417"/>
      <c r="L18" s="417"/>
      <c r="M18" s="417"/>
      <c r="N18" s="430">
        <v>0</v>
      </c>
      <c r="O18" s="417"/>
    </row>
    <row r="19" ht="21" customHeight="1" spans="1:15">
      <c r="A19" s="418"/>
      <c r="B19" s="407">
        <v>31</v>
      </c>
      <c r="C19" s="408" t="s">
        <v>143</v>
      </c>
      <c r="D19" s="415"/>
      <c r="E19" s="416"/>
      <c r="F19" s="417"/>
      <c r="G19" s="417"/>
      <c r="H19" s="430">
        <v>0</v>
      </c>
      <c r="I19" s="417"/>
      <c r="J19" s="417"/>
      <c r="K19" s="417"/>
      <c r="L19" s="417"/>
      <c r="M19" s="417"/>
      <c r="N19" s="430">
        <v>0</v>
      </c>
      <c r="O19" s="417"/>
    </row>
    <row r="20" ht="23.25" customHeight="1" spans="2:15">
      <c r="B20" s="433" t="s">
        <v>340</v>
      </c>
      <c r="C20" s="434" t="s">
        <v>341</v>
      </c>
      <c r="D20" s="415"/>
      <c r="E20" s="416"/>
      <c r="F20" s="417"/>
      <c r="G20" s="417"/>
      <c r="H20" s="430">
        <v>0</v>
      </c>
      <c r="I20" s="417"/>
      <c r="J20" s="417"/>
      <c r="K20" s="417"/>
      <c r="L20" s="417"/>
      <c r="M20" s="417"/>
      <c r="N20" s="430">
        <v>0</v>
      </c>
      <c r="O20" s="417"/>
    </row>
    <row r="21" ht="23.25" customHeight="1" spans="2:15">
      <c r="B21" s="407">
        <v>32</v>
      </c>
      <c r="C21" s="408" t="s">
        <v>342</v>
      </c>
      <c r="D21" s="417"/>
      <c r="E21" s="417"/>
      <c r="F21" s="417"/>
      <c r="G21" s="417"/>
      <c r="H21" s="430">
        <v>0</v>
      </c>
      <c r="I21" s="417"/>
      <c r="J21" s="417"/>
      <c r="K21" s="417"/>
      <c r="L21" s="417"/>
      <c r="M21" s="417"/>
      <c r="N21" s="430">
        <v>0</v>
      </c>
      <c r="O21" s="417"/>
    </row>
    <row r="22" ht="24" spans="2:15">
      <c r="B22" s="407" t="s">
        <v>343</v>
      </c>
      <c r="C22" s="434" t="s">
        <v>344</v>
      </c>
      <c r="D22" s="417"/>
      <c r="E22" s="435"/>
      <c r="F22" s="435"/>
      <c r="G22" s="435"/>
      <c r="H22" s="430">
        <v>0</v>
      </c>
      <c r="I22" s="435"/>
      <c r="J22" s="417"/>
      <c r="K22" s="435"/>
      <c r="L22" s="435"/>
      <c r="M22" s="435"/>
      <c r="N22" s="430">
        <v>0</v>
      </c>
      <c r="O22" s="435"/>
    </row>
    <row r="23" spans="2:15">
      <c r="B23" s="419"/>
      <c r="C23" s="419"/>
      <c r="D23" s="419"/>
      <c r="E23" s="419"/>
      <c r="F23" s="419"/>
      <c r="G23" s="419"/>
      <c r="H23" s="419"/>
      <c r="I23" s="419"/>
      <c r="J23" s="419"/>
      <c r="K23" s="419"/>
      <c r="L23" s="419"/>
      <c r="M23" s="419"/>
      <c r="N23" s="419"/>
      <c r="O23" s="419"/>
    </row>
    <row r="24" spans="2:15">
      <c r="B24" s="419"/>
      <c r="C24" s="419"/>
      <c r="D24" s="419"/>
      <c r="E24" s="419"/>
      <c r="F24" s="419"/>
      <c r="G24" s="419"/>
      <c r="H24" s="419"/>
      <c r="I24" s="419"/>
      <c r="J24" s="419"/>
      <c r="K24" s="419"/>
      <c r="L24" s="419"/>
      <c r="M24" s="419"/>
      <c r="N24" s="419"/>
      <c r="O24" s="419"/>
    </row>
    <row r="25" spans="2:15">
      <c r="B25" s="419"/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419"/>
      <c r="N25" s="419"/>
      <c r="O25" s="419"/>
    </row>
    <row r="26" spans="2:15">
      <c r="B26" s="419"/>
      <c r="C26" s="419"/>
      <c r="D26" s="419"/>
      <c r="E26" s="419"/>
      <c r="F26" s="419"/>
      <c r="G26" s="419"/>
      <c r="H26" s="419"/>
      <c r="I26" s="419"/>
      <c r="J26" s="419"/>
      <c r="K26" s="419"/>
      <c r="L26" s="419"/>
      <c r="M26" s="419"/>
      <c r="N26" s="419"/>
      <c r="O26" s="419"/>
    </row>
    <row r="27" spans="2:15">
      <c r="B27" s="419"/>
      <c r="C27" s="419"/>
      <c r="D27" s="419"/>
      <c r="E27" s="419"/>
      <c r="F27" s="419"/>
      <c r="G27" s="419"/>
      <c r="H27" s="419"/>
      <c r="I27" s="419"/>
      <c r="J27" s="419"/>
      <c r="K27" s="419"/>
      <c r="L27" s="419"/>
      <c r="M27" s="419"/>
      <c r="N27" s="419"/>
      <c r="O27" s="419"/>
    </row>
    <row r="28" spans="2:15">
      <c r="B28" s="419"/>
      <c r="C28" s="419"/>
      <c r="D28" s="419"/>
      <c r="E28" s="419"/>
      <c r="F28" s="419"/>
      <c r="G28" s="419"/>
      <c r="H28" s="419"/>
      <c r="I28" s="419"/>
      <c r="J28" s="419"/>
      <c r="K28" s="419"/>
      <c r="L28" s="419"/>
      <c r="M28" s="419"/>
      <c r="N28" s="419"/>
      <c r="O28" s="419"/>
    </row>
    <row r="29" spans="2:15">
      <c r="B29" s="419"/>
      <c r="C29" s="419"/>
      <c r="D29" s="419"/>
      <c r="E29" s="419"/>
      <c r="F29" s="419"/>
      <c r="G29" s="419"/>
      <c r="H29" s="419"/>
      <c r="I29" s="419"/>
      <c r="J29" s="419"/>
      <c r="K29" s="419"/>
      <c r="L29" s="419"/>
      <c r="M29" s="419"/>
      <c r="N29" s="419"/>
      <c r="O29" s="419"/>
    </row>
    <row r="30" spans="2:15">
      <c r="B30" s="419"/>
      <c r="C30" s="419"/>
      <c r="D30" s="419"/>
      <c r="E30" s="419"/>
      <c r="F30" s="419"/>
      <c r="G30" s="419"/>
      <c r="H30" s="419"/>
      <c r="I30" s="419"/>
      <c r="J30" s="419"/>
      <c r="K30" s="419"/>
      <c r="L30" s="419"/>
      <c r="M30" s="419"/>
      <c r="N30" s="419"/>
      <c r="O30" s="419"/>
    </row>
    <row r="31" spans="2:15">
      <c r="B31" s="419"/>
      <c r="C31" s="419"/>
      <c r="D31" s="419"/>
      <c r="E31" s="419"/>
      <c r="F31" s="419"/>
      <c r="G31" s="419"/>
      <c r="H31" s="419"/>
      <c r="I31" s="419"/>
      <c r="J31" s="419"/>
      <c r="K31" s="419"/>
      <c r="L31" s="419"/>
      <c r="M31" s="419"/>
      <c r="N31" s="419"/>
      <c r="O31" s="419"/>
    </row>
    <row r="32" spans="2:15">
      <c r="B32" s="419"/>
      <c r="C32" s="419"/>
      <c r="D32" s="419"/>
      <c r="E32" s="419"/>
      <c r="F32" s="419"/>
      <c r="G32" s="419"/>
      <c r="H32" s="419"/>
      <c r="I32" s="419"/>
      <c r="J32" s="419"/>
      <c r="K32" s="419"/>
      <c r="L32" s="419"/>
      <c r="M32" s="419"/>
      <c r="N32" s="419"/>
      <c r="O32" s="419"/>
    </row>
    <row r="33" spans="2:15">
      <c r="B33" s="419"/>
      <c r="C33" s="419"/>
      <c r="D33" s="419"/>
      <c r="E33" s="419"/>
      <c r="F33" s="419"/>
      <c r="G33" s="419"/>
      <c r="H33" s="419"/>
      <c r="I33" s="419"/>
      <c r="J33" s="419"/>
      <c r="K33" s="419"/>
      <c r="L33" s="419"/>
      <c r="M33" s="419"/>
      <c r="N33" s="419"/>
      <c r="O33" s="419"/>
    </row>
    <row r="34" spans="2:15">
      <c r="B34" s="419"/>
      <c r="C34" s="419"/>
      <c r="D34" s="419"/>
      <c r="E34" s="419"/>
      <c r="F34" s="419"/>
      <c r="G34" s="419"/>
      <c r="H34" s="419"/>
      <c r="I34" s="419"/>
      <c r="J34" s="419"/>
      <c r="K34" s="419"/>
      <c r="L34" s="419"/>
      <c r="M34" s="419"/>
      <c r="N34" s="419"/>
      <c r="O34" s="419"/>
    </row>
    <row r="35" spans="2:15">
      <c r="B35" s="419"/>
      <c r="C35" s="419"/>
      <c r="D35" s="419"/>
      <c r="E35" s="419"/>
      <c r="F35" s="419"/>
      <c r="G35" s="419"/>
      <c r="H35" s="419"/>
      <c r="I35" s="419"/>
      <c r="J35" s="419"/>
      <c r="K35" s="419"/>
      <c r="L35" s="419"/>
      <c r="M35" s="419"/>
      <c r="N35" s="419"/>
      <c r="O35" s="419"/>
    </row>
    <row r="36" spans="2:15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</row>
    <row r="37" spans="2:15">
      <c r="B37" s="419"/>
      <c r="C37" s="419"/>
      <c r="D37" s="419"/>
      <c r="E37" s="419"/>
      <c r="F37" s="419"/>
      <c r="G37" s="419"/>
      <c r="H37" s="419"/>
      <c r="I37" s="419"/>
      <c r="J37" s="419"/>
      <c r="K37" s="419"/>
      <c r="L37" s="419"/>
      <c r="M37" s="419"/>
      <c r="N37" s="419"/>
      <c r="O37" s="419"/>
    </row>
    <row r="38" spans="2:15">
      <c r="B38" s="419"/>
      <c r="C38" s="419"/>
      <c r="D38" s="419"/>
      <c r="E38" s="419"/>
      <c r="F38" s="419"/>
      <c r="G38" s="419"/>
      <c r="H38" s="419"/>
      <c r="I38" s="419"/>
      <c r="J38" s="419"/>
      <c r="K38" s="419"/>
      <c r="L38" s="419"/>
      <c r="M38" s="419"/>
      <c r="N38" s="419"/>
      <c r="O38" s="419"/>
    </row>
    <row r="39" spans="2:15">
      <c r="B39" s="419"/>
      <c r="C39" s="419"/>
      <c r="D39" s="419"/>
      <c r="E39" s="419"/>
      <c r="F39" s="419"/>
      <c r="G39" s="419"/>
      <c r="H39" s="419"/>
      <c r="I39" s="419"/>
      <c r="J39" s="419"/>
      <c r="K39" s="419"/>
      <c r="L39" s="419"/>
      <c r="M39" s="419"/>
      <c r="N39" s="419"/>
      <c r="O39" s="419"/>
    </row>
    <row r="40" spans="2:15">
      <c r="B40" s="419"/>
      <c r="C40" s="419"/>
      <c r="D40" s="419"/>
      <c r="E40" s="419"/>
      <c r="F40" s="419"/>
      <c r="G40" s="419"/>
      <c r="H40" s="419"/>
      <c r="I40" s="419"/>
      <c r="J40" s="419"/>
      <c r="K40" s="419"/>
      <c r="L40" s="419"/>
      <c r="M40" s="419"/>
      <c r="N40" s="419"/>
      <c r="O40" s="419"/>
    </row>
    <row r="41" spans="2:15">
      <c r="B41" s="419"/>
      <c r="C41" s="419"/>
      <c r="D41" s="419"/>
      <c r="E41" s="419"/>
      <c r="F41" s="419"/>
      <c r="G41" s="419"/>
      <c r="H41" s="419"/>
      <c r="I41" s="419"/>
      <c r="J41" s="419"/>
      <c r="K41" s="419"/>
      <c r="L41" s="419"/>
      <c r="M41" s="419"/>
      <c r="N41" s="419"/>
      <c r="O41" s="419"/>
    </row>
    <row r="42" spans="2:15">
      <c r="B42" s="419"/>
      <c r="C42" s="419"/>
      <c r="D42" s="419"/>
      <c r="E42" s="419"/>
      <c r="F42" s="419"/>
      <c r="G42" s="419"/>
      <c r="H42" s="419"/>
      <c r="I42" s="419"/>
      <c r="J42" s="419"/>
      <c r="K42" s="419"/>
      <c r="L42" s="419"/>
      <c r="M42" s="419"/>
      <c r="N42" s="419"/>
      <c r="O42" s="419"/>
    </row>
    <row r="43" spans="2:15">
      <c r="B43" s="419"/>
      <c r="C43" s="419"/>
      <c r="D43" s="419"/>
      <c r="E43" s="419"/>
      <c r="F43" s="419"/>
      <c r="G43" s="419"/>
      <c r="H43" s="419"/>
      <c r="I43" s="419"/>
      <c r="J43" s="419"/>
      <c r="K43" s="419"/>
      <c r="L43" s="419"/>
      <c r="M43" s="419"/>
      <c r="N43" s="419"/>
      <c r="O43" s="419"/>
    </row>
    <row r="44" spans="2:15">
      <c r="B44" s="419"/>
      <c r="C44" s="419"/>
      <c r="D44" s="419"/>
      <c r="E44" s="419"/>
      <c r="F44" s="419"/>
      <c r="G44" s="419"/>
      <c r="H44" s="419"/>
      <c r="I44" s="419"/>
      <c r="J44" s="419"/>
      <c r="K44" s="419"/>
      <c r="L44" s="419"/>
      <c r="M44" s="419"/>
      <c r="N44" s="419"/>
      <c r="O44" s="419"/>
    </row>
    <row r="45" spans="2:15">
      <c r="B45" s="419"/>
      <c r="C45" s="419"/>
      <c r="D45" s="419"/>
      <c r="E45" s="419"/>
      <c r="F45" s="419"/>
      <c r="G45" s="419"/>
      <c r="H45" s="419"/>
      <c r="I45" s="419"/>
      <c r="J45" s="419"/>
      <c r="K45" s="419"/>
      <c r="L45" s="419"/>
      <c r="M45" s="419"/>
      <c r="N45" s="419"/>
      <c r="O45" s="419"/>
    </row>
    <row r="46" spans="2:15">
      <c r="B46" s="419"/>
      <c r="C46" s="419"/>
      <c r="D46" s="419"/>
      <c r="E46" s="419"/>
      <c r="F46" s="419"/>
      <c r="G46" s="419"/>
      <c r="H46" s="419"/>
      <c r="I46" s="419"/>
      <c r="J46" s="419"/>
      <c r="K46" s="419"/>
      <c r="L46" s="419"/>
      <c r="M46" s="419"/>
      <c r="N46" s="419"/>
      <c r="O46" s="419"/>
    </row>
    <row r="47" spans="2:15">
      <c r="B47" s="419"/>
      <c r="C47" s="419"/>
      <c r="D47" s="419"/>
      <c r="E47" s="419"/>
      <c r="F47" s="419"/>
      <c r="G47" s="419"/>
      <c r="H47" s="419"/>
      <c r="I47" s="419"/>
      <c r="J47" s="419"/>
      <c r="K47" s="419"/>
      <c r="L47" s="419"/>
      <c r="M47" s="419"/>
      <c r="N47" s="419"/>
      <c r="O47" s="419"/>
    </row>
    <row r="48" spans="2:15">
      <c r="B48" s="419"/>
      <c r="C48" s="419"/>
      <c r="D48" s="419"/>
      <c r="E48" s="419"/>
      <c r="F48" s="419"/>
      <c r="G48" s="419"/>
      <c r="H48" s="419"/>
      <c r="I48" s="419"/>
      <c r="J48" s="419"/>
      <c r="K48" s="419"/>
      <c r="L48" s="419"/>
      <c r="M48" s="419"/>
      <c r="N48" s="419"/>
      <c r="O48" s="419"/>
    </row>
    <row r="49" spans="2:15">
      <c r="B49" s="419"/>
      <c r="C49" s="419"/>
      <c r="D49" s="419"/>
      <c r="E49" s="419"/>
      <c r="F49" s="419"/>
      <c r="G49" s="419"/>
      <c r="H49" s="419"/>
      <c r="I49" s="419"/>
      <c r="J49" s="419"/>
      <c r="K49" s="419"/>
      <c r="L49" s="419"/>
      <c r="M49" s="419"/>
      <c r="N49" s="419"/>
      <c r="O49" s="419"/>
    </row>
    <row r="50" spans="2:15">
      <c r="B50" s="419"/>
      <c r="C50" s="419"/>
      <c r="D50" s="419"/>
      <c r="E50" s="419"/>
      <c r="F50" s="419"/>
      <c r="G50" s="419"/>
      <c r="H50" s="419"/>
      <c r="I50" s="419"/>
      <c r="J50" s="419"/>
      <c r="K50" s="419"/>
      <c r="L50" s="419"/>
      <c r="M50" s="419"/>
      <c r="N50" s="419"/>
      <c r="O50" s="419"/>
    </row>
    <row r="51" spans="2:15">
      <c r="B51" s="419"/>
      <c r="C51" s="419"/>
      <c r="D51" s="419"/>
      <c r="E51" s="419"/>
      <c r="F51" s="419"/>
      <c r="G51" s="419"/>
      <c r="H51" s="419"/>
      <c r="I51" s="419"/>
      <c r="J51" s="419"/>
      <c r="K51" s="419"/>
      <c r="L51" s="419"/>
      <c r="M51" s="419"/>
      <c r="N51" s="419"/>
      <c r="O51" s="419"/>
    </row>
    <row r="52" spans="2:15">
      <c r="B52" s="419"/>
      <c r="C52" s="419"/>
      <c r="D52" s="419"/>
      <c r="E52" s="419"/>
      <c r="F52" s="419"/>
      <c r="G52" s="419"/>
      <c r="H52" s="419"/>
      <c r="I52" s="419"/>
      <c r="J52" s="419"/>
      <c r="K52" s="419"/>
      <c r="L52" s="419"/>
      <c r="M52" s="419"/>
      <c r="N52" s="419"/>
      <c r="O52" s="419"/>
    </row>
    <row r="53" spans="2:15">
      <c r="B53" s="419"/>
      <c r="C53" s="419"/>
      <c r="D53" s="419"/>
      <c r="E53" s="419"/>
      <c r="F53" s="419"/>
      <c r="G53" s="419"/>
      <c r="H53" s="419"/>
      <c r="I53" s="419"/>
      <c r="J53" s="419"/>
      <c r="K53" s="419"/>
      <c r="L53" s="419"/>
      <c r="M53" s="419"/>
      <c r="N53" s="419"/>
      <c r="O53" s="419"/>
    </row>
    <row r="54" spans="2:15">
      <c r="B54" s="419"/>
      <c r="C54" s="419"/>
      <c r="D54" s="419"/>
      <c r="E54" s="419"/>
      <c r="F54" s="419"/>
      <c r="G54" s="419"/>
      <c r="H54" s="419"/>
      <c r="I54" s="419"/>
      <c r="J54" s="419"/>
      <c r="K54" s="419"/>
      <c r="L54" s="419"/>
      <c r="M54" s="419"/>
      <c r="N54" s="419"/>
      <c r="O54" s="419"/>
    </row>
    <row r="55" spans="2:15">
      <c r="B55" s="419"/>
      <c r="C55" s="419"/>
      <c r="D55" s="419"/>
      <c r="E55" s="419"/>
      <c r="F55" s="419"/>
      <c r="G55" s="419"/>
      <c r="H55" s="419"/>
      <c r="I55" s="419"/>
      <c r="J55" s="419"/>
      <c r="K55" s="419"/>
      <c r="L55" s="419"/>
      <c r="M55" s="419"/>
      <c r="N55" s="419"/>
      <c r="O55" s="419"/>
    </row>
    <row r="56" spans="2:15">
      <c r="B56" s="419"/>
      <c r="C56" s="419"/>
      <c r="D56" s="419"/>
      <c r="E56" s="419"/>
      <c r="F56" s="419"/>
      <c r="G56" s="419"/>
      <c r="H56" s="419"/>
      <c r="I56" s="419"/>
      <c r="J56" s="419"/>
      <c r="K56" s="419"/>
      <c r="L56" s="419"/>
      <c r="M56" s="419"/>
      <c r="N56" s="419"/>
      <c r="O56" s="419"/>
    </row>
    <row r="57" spans="2:15">
      <c r="B57" s="419"/>
      <c r="C57" s="419"/>
      <c r="D57" s="419"/>
      <c r="E57" s="419"/>
      <c r="F57" s="419"/>
      <c r="G57" s="419"/>
      <c r="H57" s="419"/>
      <c r="I57" s="419"/>
      <c r="J57" s="419"/>
      <c r="K57" s="419"/>
      <c r="L57" s="419"/>
      <c r="M57" s="419"/>
      <c r="N57" s="419"/>
      <c r="O57" s="419"/>
    </row>
    <row r="58" spans="2:15">
      <c r="B58" s="419"/>
      <c r="C58" s="419"/>
      <c r="D58" s="419"/>
      <c r="E58" s="419"/>
      <c r="F58" s="419"/>
      <c r="G58" s="419"/>
      <c r="H58" s="419"/>
      <c r="I58" s="419"/>
      <c r="J58" s="419"/>
      <c r="K58" s="419"/>
      <c r="L58" s="419"/>
      <c r="M58" s="419"/>
      <c r="N58" s="419"/>
      <c r="O58" s="419"/>
    </row>
    <row r="59" spans="2:15">
      <c r="B59" s="419"/>
      <c r="C59" s="419"/>
      <c r="D59" s="419"/>
      <c r="E59" s="419"/>
      <c r="F59" s="419"/>
      <c r="G59" s="419"/>
      <c r="H59" s="419"/>
      <c r="I59" s="419"/>
      <c r="J59" s="419"/>
      <c r="K59" s="419"/>
      <c r="L59" s="419"/>
      <c r="M59" s="419"/>
      <c r="N59" s="419"/>
      <c r="O59" s="419"/>
    </row>
    <row r="60" spans="2:15">
      <c r="B60" s="419"/>
      <c r="C60" s="419"/>
      <c r="D60" s="419"/>
      <c r="E60" s="419"/>
      <c r="F60" s="419"/>
      <c r="G60" s="419"/>
      <c r="H60" s="419"/>
      <c r="I60" s="419"/>
      <c r="J60" s="419"/>
      <c r="K60" s="419"/>
      <c r="L60" s="419"/>
      <c r="M60" s="419"/>
      <c r="N60" s="419"/>
      <c r="O60" s="419"/>
    </row>
    <row r="61" spans="2:15">
      <c r="B61" s="419"/>
      <c r="C61" s="419"/>
      <c r="D61" s="419"/>
      <c r="E61" s="419"/>
      <c r="F61" s="419"/>
      <c r="G61" s="419"/>
      <c r="H61" s="419"/>
      <c r="I61" s="419"/>
      <c r="J61" s="419"/>
      <c r="K61" s="419"/>
      <c r="L61" s="419"/>
      <c r="M61" s="419"/>
      <c r="N61" s="419"/>
      <c r="O61" s="419"/>
    </row>
  </sheetData>
  <sheetProtection password="83B8" sheet="1"/>
  <mergeCells count="22">
    <mergeCell ref="D1:F1"/>
    <mergeCell ref="G1:I1"/>
    <mergeCell ref="J1:L1"/>
    <mergeCell ref="M1:O1"/>
    <mergeCell ref="E2:F2"/>
    <mergeCell ref="H2:I2"/>
    <mergeCell ref="K2:L2"/>
    <mergeCell ref="N2:O2"/>
    <mergeCell ref="B1:B4"/>
    <mergeCell ref="C1:C4"/>
    <mergeCell ref="D2:D4"/>
    <mergeCell ref="E3:E4"/>
    <mergeCell ref="F3:F4"/>
    <mergeCell ref="G2:G4"/>
    <mergeCell ref="H3:H4"/>
    <mergeCell ref="I3:I4"/>
    <mergeCell ref="J2:J4"/>
    <mergeCell ref="K3:K4"/>
    <mergeCell ref="L3:L4"/>
    <mergeCell ref="M2:M4"/>
    <mergeCell ref="N3:N4"/>
    <mergeCell ref="O3:O4"/>
  </mergeCells>
  <conditionalFormatting sqref="D6">
    <cfRule type="expression" dxfId="3" priority="412" stopIfTrue="1">
      <formula>$D$6-$F$6&lt;$G$6-$I$6</formula>
    </cfRule>
  </conditionalFormatting>
  <conditionalFormatting sqref="E6:G6">
    <cfRule type="cellIs" dxfId="1" priority="431" stopIfTrue="1" operator="greaterThan">
      <formula>$D$6</formula>
    </cfRule>
  </conditionalFormatting>
  <conditionalFormatting sqref="I6">
    <cfRule type="cellIs" dxfId="1" priority="440" stopIfTrue="1" operator="greaterThan">
      <formula>$F$6</formula>
    </cfRule>
    <cfRule type="cellIs" dxfId="1" priority="441" stopIfTrue="1" operator="greaterThan">
      <formula>$G$6</formula>
    </cfRule>
  </conditionalFormatting>
  <conditionalFormatting sqref="J6">
    <cfRule type="expression" dxfId="3" priority="454" stopIfTrue="1">
      <formula>$J$6-$L$6&lt;$M$6-$O$6</formula>
    </cfRule>
  </conditionalFormatting>
  <conditionalFormatting sqref="K6:M6">
    <cfRule type="cellIs" dxfId="1" priority="463" stopIfTrue="1" operator="greaterThan">
      <formula>$J$6</formula>
    </cfRule>
  </conditionalFormatting>
  <conditionalFormatting sqref="O6">
    <cfRule type="cellIs" dxfId="1" priority="477" stopIfTrue="1" operator="greaterThan">
      <formula>$L$6</formula>
    </cfRule>
    <cfRule type="cellIs" dxfId="1" priority="478" stopIfTrue="1" operator="greaterThan">
      <formula>$M$6</formula>
    </cfRule>
  </conditionalFormatting>
  <conditionalFormatting sqref="D7">
    <cfRule type="expression" dxfId="3" priority="413" stopIfTrue="1">
      <formula>$D$7-$F$7&lt;$G$7-$I$7</formula>
    </cfRule>
  </conditionalFormatting>
  <conditionalFormatting sqref="E7:G7">
    <cfRule type="cellIs" dxfId="1" priority="432" stopIfTrue="1" operator="greaterThan">
      <formula>$D$7</formula>
    </cfRule>
  </conditionalFormatting>
  <conditionalFormatting sqref="I7">
    <cfRule type="cellIs" dxfId="1" priority="442" stopIfTrue="1" operator="greaterThan">
      <formula>$F$7</formula>
    </cfRule>
    <cfRule type="cellIs" dxfId="1" priority="443" stopIfTrue="1" operator="greaterThan">
      <formula>$G$7</formula>
    </cfRule>
  </conditionalFormatting>
  <conditionalFormatting sqref="J7">
    <cfRule type="expression" dxfId="3" priority="455" stopIfTrue="1">
      <formula>$J$7-$L$7&lt;$M$7-$O$7</formula>
    </cfRule>
  </conditionalFormatting>
  <conditionalFormatting sqref="K7:M7">
    <cfRule type="cellIs" dxfId="1" priority="464" stopIfTrue="1" operator="greaterThan">
      <formula>$J$7</formula>
    </cfRule>
  </conditionalFormatting>
  <conditionalFormatting sqref="O7">
    <cfRule type="cellIs" dxfId="1" priority="479" stopIfTrue="1" operator="greaterThan">
      <formula>$L$7</formula>
    </cfRule>
    <cfRule type="cellIs" dxfId="1" priority="480" stopIfTrue="1" operator="greaterThan">
      <formula>$M$7</formula>
    </cfRule>
  </conditionalFormatting>
  <conditionalFormatting sqref="D8">
    <cfRule type="expression" dxfId="3" priority="414" stopIfTrue="1">
      <formula>$D$8-$F$8&lt;$G$8-$I$8</formula>
    </cfRule>
  </conditionalFormatting>
  <conditionalFormatting sqref="E8:G8">
    <cfRule type="cellIs" dxfId="1" priority="433" stopIfTrue="1" operator="greaterThan">
      <formula>$D$8</formula>
    </cfRule>
  </conditionalFormatting>
  <conditionalFormatting sqref="I8">
    <cfRule type="cellIs" dxfId="1" priority="444" stopIfTrue="1" operator="greaterThan">
      <formula>$F$8</formula>
    </cfRule>
    <cfRule type="cellIs" dxfId="1" priority="445" stopIfTrue="1" operator="greaterThan">
      <formula>$G$8</formula>
    </cfRule>
  </conditionalFormatting>
  <conditionalFormatting sqref="J8">
    <cfRule type="expression" dxfId="3" priority="456" stopIfTrue="1">
      <formula>$J$8-$L$8&lt;$M$8-$O$8</formula>
    </cfRule>
  </conditionalFormatting>
  <conditionalFormatting sqref="K8:M8">
    <cfRule type="cellIs" dxfId="1" priority="465" stopIfTrue="1" operator="greaterThan">
      <formula>$J$8</formula>
    </cfRule>
  </conditionalFormatting>
  <conditionalFormatting sqref="O8">
    <cfRule type="cellIs" dxfId="1" priority="481" stopIfTrue="1" operator="greaterThan">
      <formula>$L$8</formula>
    </cfRule>
    <cfRule type="cellIs" dxfId="1" priority="482" stopIfTrue="1" operator="greaterThan">
      <formula>$M$8</formula>
    </cfRule>
  </conditionalFormatting>
  <conditionalFormatting sqref="D9">
    <cfRule type="expression" dxfId="3" priority="415" stopIfTrue="1">
      <formula>$D$9-$F$9&lt;$G$9-$I$9</formula>
    </cfRule>
  </conditionalFormatting>
  <conditionalFormatting sqref="E9:G9">
    <cfRule type="cellIs" dxfId="1" priority="434" stopIfTrue="1" operator="greaterThan">
      <formula>$D$9</formula>
    </cfRule>
  </conditionalFormatting>
  <conditionalFormatting sqref="I9">
    <cfRule type="cellIs" dxfId="1" priority="446" stopIfTrue="1" operator="greaterThan">
      <formula>$F$9</formula>
    </cfRule>
    <cfRule type="cellIs" dxfId="1" priority="447" stopIfTrue="1" operator="greaterThan">
      <formula>$G$9</formula>
    </cfRule>
  </conditionalFormatting>
  <conditionalFormatting sqref="J9">
    <cfRule type="expression" dxfId="3" priority="457" stopIfTrue="1">
      <formula>$J$9-$L$9&lt;$M$9-$O$9</formula>
    </cfRule>
  </conditionalFormatting>
  <conditionalFormatting sqref="K9:M9">
    <cfRule type="cellIs" dxfId="1" priority="466" stopIfTrue="1" operator="greaterThan">
      <formula>$J$9</formula>
    </cfRule>
  </conditionalFormatting>
  <conditionalFormatting sqref="O9">
    <cfRule type="cellIs" dxfId="1" priority="483" stopIfTrue="1" operator="greaterThan">
      <formula>$L$9</formula>
    </cfRule>
    <cfRule type="cellIs" dxfId="1" priority="484" stopIfTrue="1" operator="greaterThan">
      <formula>$M$9</formula>
    </cfRule>
  </conditionalFormatting>
  <conditionalFormatting sqref="D10">
    <cfRule type="expression" dxfId="3" priority="416" stopIfTrue="1">
      <formula>$D$10-$F$10&lt;$G$10-$I$10</formula>
    </cfRule>
  </conditionalFormatting>
  <conditionalFormatting sqref="E10:G10">
    <cfRule type="cellIs" dxfId="1" priority="103" stopIfTrue="1" operator="greaterThan">
      <formula>$D$10</formula>
    </cfRule>
  </conditionalFormatting>
  <conditionalFormatting sqref="I10">
    <cfRule type="cellIs" dxfId="1" priority="114" stopIfTrue="1" operator="greaterThan">
      <formula>$F$10</formula>
    </cfRule>
    <cfRule type="cellIs" dxfId="1" priority="115" stopIfTrue="1" operator="greaterThan">
      <formula>$G$10</formula>
    </cfRule>
  </conditionalFormatting>
  <conditionalFormatting sqref="J10">
    <cfRule type="expression" dxfId="3" priority="190" stopIfTrue="1">
      <formula>$J$10-$L$10&lt;$M$10-$O$10</formula>
    </cfRule>
  </conditionalFormatting>
  <conditionalFormatting sqref="K10:M10">
    <cfRule type="cellIs" dxfId="1" priority="127" stopIfTrue="1" operator="greaterThan">
      <formula>$J$10</formula>
    </cfRule>
  </conditionalFormatting>
  <conditionalFormatting sqref="O10">
    <cfRule type="cellIs" dxfId="1" priority="138" stopIfTrue="1" operator="greaterThan">
      <formula>$L$10</formula>
    </cfRule>
    <cfRule type="cellIs" dxfId="1" priority="139" stopIfTrue="1" operator="greaterThan">
      <formula>$M$10</formula>
    </cfRule>
  </conditionalFormatting>
  <conditionalFormatting sqref="D11">
    <cfRule type="expression" dxfId="3" priority="417" stopIfTrue="1">
      <formula>$D$11-$F$11&lt;$G$11-$I$11</formula>
    </cfRule>
  </conditionalFormatting>
  <conditionalFormatting sqref="E11:G11">
    <cfRule type="cellIs" dxfId="1" priority="104" stopIfTrue="1" operator="greaterThan">
      <formula>$D$11</formula>
    </cfRule>
  </conditionalFormatting>
  <conditionalFormatting sqref="I11">
    <cfRule type="cellIs" dxfId="1" priority="116" stopIfTrue="1" operator="greaterThan">
      <formula>$F$11</formula>
    </cfRule>
    <cfRule type="cellIs" dxfId="1" priority="117" stopIfTrue="1" operator="greaterThan">
      <formula>$G$11</formula>
    </cfRule>
  </conditionalFormatting>
  <conditionalFormatting sqref="J11">
    <cfRule type="expression" dxfId="3" priority="458" stopIfTrue="1">
      <formula>$J$11-$L$11&lt;$M$11-$O$11</formula>
    </cfRule>
  </conditionalFormatting>
  <conditionalFormatting sqref="K11:M11">
    <cfRule type="cellIs" dxfId="1" priority="128" stopIfTrue="1" operator="greaterThan">
      <formula>$J$11</formula>
    </cfRule>
  </conditionalFormatting>
  <conditionalFormatting sqref="O11">
    <cfRule type="cellIs" dxfId="1" priority="140" stopIfTrue="1" operator="greaterThan">
      <formula>$L$11</formula>
    </cfRule>
    <cfRule type="cellIs" dxfId="1" priority="141" stopIfTrue="1" operator="greaterThan">
      <formula>$M$11</formula>
    </cfRule>
  </conditionalFormatting>
  <conditionalFormatting sqref="D12">
    <cfRule type="expression" dxfId="3" priority="418" stopIfTrue="1">
      <formula>$D$12-$F$12&lt;$G$12-$I$12</formula>
    </cfRule>
  </conditionalFormatting>
  <conditionalFormatting sqref="E12:G12">
    <cfRule type="cellIs" dxfId="1" priority="105" stopIfTrue="1" operator="greaterThan">
      <formula>$D$12</formula>
    </cfRule>
  </conditionalFormatting>
  <conditionalFormatting sqref="I12">
    <cfRule type="cellIs" dxfId="1" priority="118" stopIfTrue="1" operator="greaterThan">
      <formula>$F$12</formula>
    </cfRule>
    <cfRule type="cellIs" dxfId="1" priority="119" stopIfTrue="1" operator="greaterThan">
      <formula>$G$12</formula>
    </cfRule>
  </conditionalFormatting>
  <conditionalFormatting sqref="J12">
    <cfRule type="expression" dxfId="3" priority="192" stopIfTrue="1">
      <formula>$J$12-$L$12&lt;$M$12-$O$12</formula>
    </cfRule>
  </conditionalFormatting>
  <conditionalFormatting sqref="K12:M12">
    <cfRule type="cellIs" dxfId="1" priority="129" stopIfTrue="1" operator="greaterThan">
      <formula>$J$12</formula>
    </cfRule>
  </conditionalFormatting>
  <conditionalFormatting sqref="O12">
    <cfRule type="cellIs" dxfId="1" priority="142" stopIfTrue="1" operator="greaterThan">
      <formula>$L$12</formula>
    </cfRule>
    <cfRule type="cellIs" dxfId="1" priority="143" stopIfTrue="1" operator="greaterThan">
      <formula>$M$12</formula>
    </cfRule>
  </conditionalFormatting>
  <conditionalFormatting sqref="D13">
    <cfRule type="expression" dxfId="3" priority="419" stopIfTrue="1">
      <formula>$D$13-$F$13&lt;$G$13-$I$13</formula>
    </cfRule>
  </conditionalFormatting>
  <conditionalFormatting sqref="E13:G13">
    <cfRule type="cellIs" dxfId="1" priority="106" stopIfTrue="1" operator="greaterThan">
      <formula>$D$13</formula>
    </cfRule>
  </conditionalFormatting>
  <conditionalFormatting sqref="I13">
    <cfRule type="cellIs" dxfId="1" priority="120" stopIfTrue="1" operator="greaterThan">
      <formula>$F$13</formula>
    </cfRule>
    <cfRule type="cellIs" dxfId="1" priority="121" stopIfTrue="1" operator="greaterThan">
      <formula>$G$13</formula>
    </cfRule>
  </conditionalFormatting>
  <conditionalFormatting sqref="J13">
    <cfRule type="expression" dxfId="3" priority="193" stopIfTrue="1">
      <formula>$J$13-$L$13&lt;$M$13-$O$13</formula>
    </cfRule>
  </conditionalFormatting>
  <conditionalFormatting sqref="K13:M13">
    <cfRule type="cellIs" dxfId="1" priority="130" stopIfTrue="1" operator="greaterThan">
      <formula>$J$13</formula>
    </cfRule>
  </conditionalFormatting>
  <conditionalFormatting sqref="O13">
    <cfRule type="cellIs" dxfId="1" priority="144" stopIfTrue="1" operator="greaterThan">
      <formula>$L$13</formula>
    </cfRule>
    <cfRule type="cellIs" dxfId="1" priority="145" stopIfTrue="1" operator="greaterThan">
      <formula>$M$13</formula>
    </cfRule>
  </conditionalFormatting>
  <conditionalFormatting sqref="D14">
    <cfRule type="expression" dxfId="3" priority="420" stopIfTrue="1">
      <formula>$D$14-$F$14&lt;$G$14-$I$14</formula>
    </cfRule>
  </conditionalFormatting>
  <conditionalFormatting sqref="E14:G14">
    <cfRule type="cellIs" dxfId="1" priority="107" stopIfTrue="1" operator="greaterThan">
      <formula>$D$14</formula>
    </cfRule>
  </conditionalFormatting>
  <conditionalFormatting sqref="I14">
    <cfRule type="cellIs" dxfId="1" priority="122" stopIfTrue="1" operator="greaterThan">
      <formula>$F$14</formula>
    </cfRule>
    <cfRule type="cellIs" dxfId="1" priority="123" stopIfTrue="1" operator="greaterThan">
      <formula>$G$14</formula>
    </cfRule>
  </conditionalFormatting>
  <conditionalFormatting sqref="J14">
    <cfRule type="expression" dxfId="3" priority="194" stopIfTrue="1">
      <formula>$J$14-$L$14&lt;$M$14-$O$14</formula>
    </cfRule>
  </conditionalFormatting>
  <conditionalFormatting sqref="K14:M14">
    <cfRule type="cellIs" dxfId="1" priority="131" stopIfTrue="1" operator="greaterThan">
      <formula>$J$14</formula>
    </cfRule>
  </conditionalFormatting>
  <conditionalFormatting sqref="O14">
    <cfRule type="cellIs" dxfId="1" priority="146" stopIfTrue="1" operator="greaterThan">
      <formula>$L$14</formula>
    </cfRule>
    <cfRule type="cellIs" dxfId="1" priority="147" stopIfTrue="1" operator="greaterThan">
      <formula>$M$14</formula>
    </cfRule>
  </conditionalFormatting>
  <conditionalFormatting sqref="D15">
    <cfRule type="expression" dxfId="3" priority="421" stopIfTrue="1">
      <formula>$D$15-$F$15&lt;$G$15-$I$15</formula>
    </cfRule>
  </conditionalFormatting>
  <conditionalFormatting sqref="E15:G15">
    <cfRule type="cellIs" dxfId="1" priority="240" stopIfTrue="1" operator="greaterThan">
      <formula>$D$15</formula>
    </cfRule>
  </conditionalFormatting>
  <conditionalFormatting sqref="I15">
    <cfRule type="cellIs" dxfId="1" priority="241" stopIfTrue="1" operator="greaterThan">
      <formula>$F$15</formula>
    </cfRule>
    <cfRule type="cellIs" dxfId="1" priority="242" stopIfTrue="1" operator="greaterThan">
      <formula>$G$15</formula>
    </cfRule>
  </conditionalFormatting>
  <conditionalFormatting sqref="J15">
    <cfRule type="expression" dxfId="3" priority="243" stopIfTrue="1">
      <formula>$J$15-$L$15&lt;$M$15-$O$15</formula>
    </cfRule>
  </conditionalFormatting>
  <conditionalFormatting sqref="K15:M15">
    <cfRule type="cellIs" dxfId="1" priority="244" stopIfTrue="1" operator="greaterThan">
      <formula>$J$15</formula>
    </cfRule>
  </conditionalFormatting>
  <conditionalFormatting sqref="O15">
    <cfRule type="cellIs" dxfId="1" priority="245" stopIfTrue="1" operator="greaterThan">
      <formula>$L$15</formula>
    </cfRule>
    <cfRule type="cellIs" dxfId="1" priority="246" stopIfTrue="1" operator="greaterThan">
      <formula>$M$15</formula>
    </cfRule>
  </conditionalFormatting>
  <conditionalFormatting sqref="D16">
    <cfRule type="expression" dxfId="3" priority="422" stopIfTrue="1">
      <formula>$D$16-$F$16&lt;$G$16-$I$16</formula>
    </cfRule>
  </conditionalFormatting>
  <conditionalFormatting sqref="E16:G16">
    <cfRule type="cellIs" dxfId="1" priority="254" stopIfTrue="1" operator="greaterThan">
      <formula>$D$16</formula>
    </cfRule>
  </conditionalFormatting>
  <conditionalFormatting sqref="I16">
    <cfRule type="cellIs" dxfId="1" priority="255" stopIfTrue="1" operator="greaterThan">
      <formula>$F$16</formula>
    </cfRule>
    <cfRule type="cellIs" dxfId="1" priority="256" stopIfTrue="1" operator="greaterThan">
      <formula>$G$16</formula>
    </cfRule>
  </conditionalFormatting>
  <conditionalFormatting sqref="J16">
    <cfRule type="expression" dxfId="3" priority="257" stopIfTrue="1">
      <formula>$J$16-$L$16&lt;$M$16-$O$16</formula>
    </cfRule>
  </conditionalFormatting>
  <conditionalFormatting sqref="K16:M16">
    <cfRule type="cellIs" dxfId="1" priority="258" stopIfTrue="1" operator="greaterThan">
      <formula>$J$16</formula>
    </cfRule>
  </conditionalFormatting>
  <conditionalFormatting sqref="O16">
    <cfRule type="cellIs" dxfId="1" priority="259" stopIfTrue="1" operator="greaterThan">
      <formula>$L$16</formula>
    </cfRule>
    <cfRule type="cellIs" dxfId="1" priority="260" stopIfTrue="1" operator="greaterThan">
      <formula>$M$16</formula>
    </cfRule>
  </conditionalFormatting>
  <conditionalFormatting sqref="D17">
    <cfRule type="expression" dxfId="3" priority="423" stopIfTrue="1">
      <formula>$D$17-$F$17&lt;$G$17-$I$17</formula>
    </cfRule>
  </conditionalFormatting>
  <conditionalFormatting sqref="E17:G17">
    <cfRule type="cellIs" dxfId="1" priority="268" stopIfTrue="1" operator="greaterThan">
      <formula>$D$17</formula>
    </cfRule>
  </conditionalFormatting>
  <conditionalFormatting sqref="I17">
    <cfRule type="cellIs" dxfId="1" priority="269" stopIfTrue="1" operator="greaterThan">
      <formula>$F$17</formula>
    </cfRule>
    <cfRule type="cellIs" dxfId="1" priority="270" stopIfTrue="1" operator="greaterThan">
      <formula>$G$17</formula>
    </cfRule>
  </conditionalFormatting>
  <conditionalFormatting sqref="J17">
    <cfRule type="expression" dxfId="3" priority="271" stopIfTrue="1">
      <formula>$J$17-$L$17&lt;$M$17-$O$17</formula>
    </cfRule>
  </conditionalFormatting>
  <conditionalFormatting sqref="K17:M17">
    <cfRule type="cellIs" dxfId="1" priority="272" stopIfTrue="1" operator="greaterThan">
      <formula>$J$17</formula>
    </cfRule>
  </conditionalFormatting>
  <conditionalFormatting sqref="O17">
    <cfRule type="cellIs" dxfId="1" priority="273" stopIfTrue="1" operator="greaterThan">
      <formula>$L$17</formula>
    </cfRule>
    <cfRule type="cellIs" dxfId="1" priority="274" stopIfTrue="1" operator="greaterThan">
      <formula>$M$17</formula>
    </cfRule>
  </conditionalFormatting>
  <conditionalFormatting sqref="D18">
    <cfRule type="expression" dxfId="3" priority="424" stopIfTrue="1">
      <formula>$D$18-$F$18&lt;$G$18-$I$18</formula>
    </cfRule>
  </conditionalFormatting>
  <conditionalFormatting sqref="E18:G18">
    <cfRule type="cellIs" dxfId="1" priority="282" stopIfTrue="1" operator="greaterThan">
      <formula>$D$18</formula>
    </cfRule>
  </conditionalFormatting>
  <conditionalFormatting sqref="I18">
    <cfRule type="cellIs" dxfId="1" priority="283" stopIfTrue="1" operator="greaterThan">
      <formula>$F$18</formula>
    </cfRule>
    <cfRule type="cellIs" dxfId="1" priority="284" stopIfTrue="1" operator="greaterThan">
      <formula>$G$18</formula>
    </cfRule>
  </conditionalFormatting>
  <conditionalFormatting sqref="J18">
    <cfRule type="expression" dxfId="3" priority="285" stopIfTrue="1">
      <formula>$J$18-$L$18&lt;$M$18-$O$18</formula>
    </cfRule>
  </conditionalFormatting>
  <conditionalFormatting sqref="K18:M18">
    <cfRule type="cellIs" dxfId="1" priority="286" stopIfTrue="1" operator="greaterThan">
      <formula>$J$18</formula>
    </cfRule>
  </conditionalFormatting>
  <conditionalFormatting sqref="O18">
    <cfRule type="cellIs" dxfId="1" priority="287" stopIfTrue="1" operator="greaterThan">
      <formula>$L$18</formula>
    </cfRule>
    <cfRule type="cellIs" dxfId="1" priority="288" stopIfTrue="1" operator="greaterThan">
      <formula>$M$18</formula>
    </cfRule>
  </conditionalFormatting>
  <conditionalFormatting sqref="D19">
    <cfRule type="expression" dxfId="3" priority="425" stopIfTrue="1">
      <formula>$D$19-$F$19&lt;$G$19-$I$19</formula>
    </cfRule>
  </conditionalFormatting>
  <conditionalFormatting sqref="E19:G19">
    <cfRule type="cellIs" dxfId="1" priority="296" stopIfTrue="1" operator="greaterThan">
      <formula>$D$19</formula>
    </cfRule>
  </conditionalFormatting>
  <conditionalFormatting sqref="I19">
    <cfRule type="cellIs" dxfId="1" priority="297" stopIfTrue="1" operator="greaterThan">
      <formula>$F$19</formula>
    </cfRule>
    <cfRule type="cellIs" dxfId="1" priority="298" stopIfTrue="1" operator="greaterThan">
      <formula>$G$19</formula>
    </cfRule>
  </conditionalFormatting>
  <conditionalFormatting sqref="J19">
    <cfRule type="expression" dxfId="3" priority="299" stopIfTrue="1">
      <formula>$J$19-$L$19&lt;$M$19-$O$19</formula>
    </cfRule>
  </conditionalFormatting>
  <conditionalFormatting sqref="K19:M19">
    <cfRule type="cellIs" dxfId="1" priority="300" stopIfTrue="1" operator="greaterThan">
      <formula>$J$19</formula>
    </cfRule>
  </conditionalFormatting>
  <conditionalFormatting sqref="O19">
    <cfRule type="cellIs" dxfId="1" priority="301" stopIfTrue="1" operator="greaterThan">
      <formula>$L$19</formula>
    </cfRule>
    <cfRule type="cellIs" dxfId="1" priority="302" stopIfTrue="1" operator="greaterThan">
      <formula>$M$19</formula>
    </cfRule>
  </conditionalFormatting>
  <conditionalFormatting sqref="D20">
    <cfRule type="expression" dxfId="3" priority="427" stopIfTrue="1">
      <formula>$D$20-$F$20&lt;$G$20-$I$20</formula>
    </cfRule>
    <cfRule type="cellIs" dxfId="1" priority="428" stopIfTrue="1" operator="greaterThan">
      <formula>$D$19</formula>
    </cfRule>
  </conditionalFormatting>
  <conditionalFormatting sqref="E20:G20">
    <cfRule type="cellIs" dxfId="1" priority="310" stopIfTrue="1" operator="greaterThan">
      <formula>$D$20</formula>
    </cfRule>
  </conditionalFormatting>
  <conditionalFormatting sqref="I20">
    <cfRule type="cellIs" dxfId="1" priority="448" stopIfTrue="1" operator="greaterThan">
      <formula>$F$20</formula>
    </cfRule>
    <cfRule type="cellIs" dxfId="1" priority="449" stopIfTrue="1" operator="greaterThan">
      <formula>$G$20</formula>
    </cfRule>
    <cfRule type="cellIs" dxfId="1" priority="450" stopIfTrue="1" operator="greaterThan">
      <formula>$I$19</formula>
    </cfRule>
  </conditionalFormatting>
  <conditionalFormatting sqref="J20">
    <cfRule type="expression" dxfId="3" priority="459" stopIfTrue="1">
      <formula>$J$20-$L$20&lt;$M$20-$O$20</formula>
    </cfRule>
    <cfRule type="cellIs" dxfId="1" priority="460" stopIfTrue="1" operator="greaterThan">
      <formula>$J$19</formula>
    </cfRule>
  </conditionalFormatting>
  <conditionalFormatting sqref="K20">
    <cfRule type="cellIs" dxfId="1" priority="314" stopIfTrue="1" operator="greaterThan">
      <formula>$J$20</formula>
    </cfRule>
  </conditionalFormatting>
  <conditionalFormatting sqref="L20">
    <cfRule type="cellIs" dxfId="1" priority="469" stopIfTrue="1" operator="greaterThan">
      <formula>$J$20</formula>
    </cfRule>
    <cfRule type="cellIs" dxfId="1" priority="470" stopIfTrue="1" operator="greaterThan">
      <formula>$L$19</formula>
    </cfRule>
  </conditionalFormatting>
  <conditionalFormatting sqref="M20">
    <cfRule type="cellIs" dxfId="1" priority="471" stopIfTrue="1" operator="greaterThan">
      <formula>$J$20</formula>
    </cfRule>
    <cfRule type="cellIs" dxfId="1" priority="472" stopIfTrue="1" operator="greaterThan">
      <formula>$M$19</formula>
    </cfRule>
  </conditionalFormatting>
  <conditionalFormatting sqref="O20">
    <cfRule type="cellIs" dxfId="1" priority="485" stopIfTrue="1" operator="greaterThan">
      <formula>$L$20</formula>
    </cfRule>
    <cfRule type="cellIs" dxfId="1" priority="486" stopIfTrue="1" operator="greaterThan">
      <formula>$M$20</formula>
    </cfRule>
    <cfRule type="cellIs" dxfId="1" priority="487" stopIfTrue="1" operator="greaterThan">
      <formula>$O$19</formula>
    </cfRule>
  </conditionalFormatting>
  <conditionalFormatting sqref="D21">
    <cfRule type="expression" dxfId="3" priority="426" stopIfTrue="1">
      <formula>$D$21-$F$21&lt;$G$21-$I$21</formula>
    </cfRule>
  </conditionalFormatting>
  <conditionalFormatting sqref="E21:G21">
    <cfRule type="cellIs" dxfId="1" priority="324" stopIfTrue="1" operator="greaterThan">
      <formula>$D$21</formula>
    </cfRule>
  </conditionalFormatting>
  <conditionalFormatting sqref="I21">
    <cfRule type="cellIs" dxfId="1" priority="325" stopIfTrue="1" operator="greaterThan">
      <formula>$F$21</formula>
    </cfRule>
    <cfRule type="cellIs" dxfId="1" priority="326" stopIfTrue="1" operator="greaterThan">
      <formula>$G$21</formula>
    </cfRule>
  </conditionalFormatting>
  <conditionalFormatting sqref="J21">
    <cfRule type="expression" dxfId="3" priority="327" stopIfTrue="1">
      <formula>$J$21-$L$21&lt;$M$21-$O$21</formula>
    </cfRule>
  </conditionalFormatting>
  <conditionalFormatting sqref="K21:M21">
    <cfRule type="cellIs" dxfId="1" priority="328" stopIfTrue="1" operator="greaterThan">
      <formula>$J$21</formula>
    </cfRule>
  </conditionalFormatting>
  <conditionalFormatting sqref="O21">
    <cfRule type="cellIs" dxfId="1" priority="329" stopIfTrue="1" operator="greaterThan">
      <formula>$L$21</formula>
    </cfRule>
    <cfRule type="cellIs" dxfId="1" priority="330" stopIfTrue="1" operator="greaterThan">
      <formula>$M$21</formula>
    </cfRule>
  </conditionalFormatting>
  <conditionalFormatting sqref="D22">
    <cfRule type="expression" dxfId="3" priority="429" stopIfTrue="1">
      <formula>$D$22-$F$22&lt;$G$22-$I$22</formula>
    </cfRule>
    <cfRule type="cellIs" dxfId="1" priority="430" stopIfTrue="1" operator="greaterThan">
      <formula>$D$21</formula>
    </cfRule>
  </conditionalFormatting>
  <conditionalFormatting sqref="E22">
    <cfRule type="cellIs" dxfId="1" priority="435" stopIfTrue="1" operator="greaterThan">
      <formula>$E$21</formula>
    </cfRule>
    <cfRule type="cellIs" dxfId="1" priority="436" stopIfTrue="1" operator="greaterThan">
      <formula>$D$22</formula>
    </cfRule>
  </conditionalFormatting>
  <conditionalFormatting sqref="F22">
    <cfRule type="cellIs" dxfId="1" priority="411" stopIfTrue="1" operator="greaterThan">
      <formula>$F$21</formula>
    </cfRule>
  </conditionalFormatting>
  <conditionalFormatting sqref="G22">
    <cfRule type="cellIs" dxfId="1" priority="437" stopIfTrue="1" operator="greaterThan">
      <formula>$G$21</formula>
    </cfRule>
    <cfRule type="cellIs" dxfId="1" priority="438" stopIfTrue="1" operator="greaterThan">
      <formula>$D$22</formula>
    </cfRule>
  </conditionalFormatting>
  <conditionalFormatting sqref="I22">
    <cfRule type="cellIs" dxfId="1" priority="451" stopIfTrue="1" operator="greaterThan">
      <formula>$I$21</formula>
    </cfRule>
    <cfRule type="cellIs" dxfId="1" priority="452" stopIfTrue="1" operator="greaterThan">
      <formula>$F$22</formula>
    </cfRule>
    <cfRule type="cellIs" dxfId="1" priority="453" stopIfTrue="1" operator="greaterThan">
      <formula>$G$22</formula>
    </cfRule>
  </conditionalFormatting>
  <conditionalFormatting sqref="J22">
    <cfRule type="expression" dxfId="3" priority="461" stopIfTrue="1">
      <formula>$J$22-$L$22&lt;$M$22-$O$22</formula>
    </cfRule>
    <cfRule type="cellIs" dxfId="1" priority="462" stopIfTrue="1" operator="greaterThan">
      <formula>$J$21</formula>
    </cfRule>
  </conditionalFormatting>
  <conditionalFormatting sqref="K22">
    <cfRule type="cellIs" dxfId="1" priority="467" stopIfTrue="1" operator="greaterThan">
      <formula>$K$21</formula>
    </cfRule>
    <cfRule type="cellIs" dxfId="1" priority="468" stopIfTrue="1" operator="greaterThan">
      <formula>$J$22</formula>
    </cfRule>
  </conditionalFormatting>
  <conditionalFormatting sqref="L22">
    <cfRule type="cellIs" dxfId="1" priority="331" stopIfTrue="1" operator="greaterThan">
      <formula>$L$21</formula>
    </cfRule>
    <cfRule type="cellIs" dxfId="1" priority="332" stopIfTrue="1" operator="greaterThan">
      <formula>J$22</formula>
    </cfRule>
  </conditionalFormatting>
  <conditionalFormatting sqref="M22">
    <cfRule type="cellIs" dxfId="1" priority="473" stopIfTrue="1" operator="greaterThan">
      <formula>$M$21</formula>
    </cfRule>
    <cfRule type="cellIs" dxfId="1" priority="474" stopIfTrue="1" operator="greaterThan">
      <formula>$J$22</formula>
    </cfRule>
  </conditionalFormatting>
  <conditionalFormatting sqref="O22">
    <cfRule type="cellIs" dxfId="1" priority="488" stopIfTrue="1" operator="greaterThan">
      <formula>$O$21</formula>
    </cfRule>
    <cfRule type="cellIs" dxfId="1" priority="489" stopIfTrue="1" operator="greaterThan">
      <formula>$L$22</formula>
    </cfRule>
    <cfRule type="cellIs" dxfId="1" priority="490" stopIfTrue="1" operator="greaterThan">
      <formula>$M$22</formula>
    </cfRule>
  </conditionalFormatting>
  <conditionalFormatting sqref="H6:H22">
    <cfRule type="cellIs" dxfId="1" priority="439" stopIfTrue="1" operator="greaterThan">
      <formula>$E$6</formula>
    </cfRule>
  </conditionalFormatting>
  <conditionalFormatting sqref="N6:N22">
    <cfRule type="cellIs" dxfId="1" priority="475" stopIfTrue="1" operator="greaterThan">
      <formula>$K$6</formula>
    </cfRule>
    <cfRule type="cellIs" dxfId="1" priority="476" stopIfTrue="1" operator="greaterThan">
      <formula>$M$6</formula>
    </cfRule>
  </conditionalFormatting>
  <pageMargins left="0.78740157480315" right="0" top="0.433070866141732" bottom="0" header="0" footer="0"/>
  <pageSetup paperSize="1" scale="80" orientation="landscape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zoomScale="90" zoomScaleNormal="90" workbookViewId="0">
      <selection activeCell="U105" sqref="U105"/>
    </sheetView>
  </sheetViews>
  <sheetFormatPr defaultColWidth="9" defaultRowHeight="12.75"/>
  <cols>
    <col min="1" max="1" width="7.28888888888889" style="379" customWidth="1"/>
    <col min="2" max="2" width="5" style="379" customWidth="1"/>
    <col min="3" max="3" width="32.5666666666667" style="379" customWidth="1"/>
    <col min="4" max="5" width="8.56666666666667" style="379" customWidth="1"/>
    <col min="6" max="6" width="8.85555555555556" style="379" customWidth="1"/>
    <col min="7" max="7" width="8" style="379" customWidth="1"/>
    <col min="8" max="8" width="0.144444444444444" style="379" customWidth="1"/>
    <col min="9" max="9" width="8.71111111111111" style="379" customWidth="1"/>
    <col min="10" max="11" width="10.4222222222222" style="379" customWidth="1"/>
    <col min="12" max="12" width="8.71111111111111" style="379" customWidth="1"/>
    <col min="13" max="13" width="7.71111111111111" style="379" customWidth="1"/>
    <col min="14" max="14" width="0.288888888888889" style="379" customWidth="1"/>
    <col min="15" max="15" width="8.71111111111111" style="379" customWidth="1"/>
    <col min="16" max="16" width="1.14444444444444" style="379" customWidth="1"/>
    <col min="17" max="16384" width="9.14444444444444" style="379"/>
  </cols>
  <sheetData>
    <row r="1" ht="87.75" customHeight="1" spans="2:15">
      <c r="B1" s="380" t="s">
        <v>310</v>
      </c>
      <c r="C1" s="381" t="s">
        <v>311</v>
      </c>
      <c r="D1" s="382" t="s">
        <v>312</v>
      </c>
      <c r="E1" s="383"/>
      <c r="F1" s="384"/>
      <c r="G1" s="385" t="s">
        <v>313</v>
      </c>
      <c r="H1" s="386"/>
      <c r="I1" s="420"/>
      <c r="J1" s="381" t="s">
        <v>314</v>
      </c>
      <c r="K1" s="383"/>
      <c r="L1" s="384"/>
      <c r="M1" s="385" t="s">
        <v>315</v>
      </c>
      <c r="N1" s="386"/>
      <c r="O1" s="420"/>
    </row>
    <row r="2" ht="46.5" customHeight="1" spans="2:15">
      <c r="B2" s="387"/>
      <c r="C2" s="388"/>
      <c r="D2" s="389" t="s">
        <v>316</v>
      </c>
      <c r="E2" s="390" t="s">
        <v>317</v>
      </c>
      <c r="F2" s="391"/>
      <c r="G2" s="392" t="s">
        <v>316</v>
      </c>
      <c r="H2" s="390" t="s">
        <v>345</v>
      </c>
      <c r="I2" s="391"/>
      <c r="J2" s="392" t="s">
        <v>316</v>
      </c>
      <c r="K2" s="390" t="s">
        <v>320</v>
      </c>
      <c r="L2" s="391"/>
      <c r="M2" s="392" t="s">
        <v>316</v>
      </c>
      <c r="N2" s="421" t="s">
        <v>321</v>
      </c>
      <c r="O2" s="253"/>
    </row>
    <row r="3" ht="17.25" customHeight="1" spans="2:15">
      <c r="B3" s="387"/>
      <c r="C3" s="388"/>
      <c r="D3" s="393"/>
      <c r="E3" s="394" t="s">
        <v>322</v>
      </c>
      <c r="F3" s="394" t="s">
        <v>326</v>
      </c>
      <c r="G3" s="395"/>
      <c r="H3" s="396"/>
      <c r="I3" s="347" t="s">
        <v>324</v>
      </c>
      <c r="J3" s="395"/>
      <c r="K3" s="394" t="s">
        <v>335</v>
      </c>
      <c r="L3" s="394" t="s">
        <v>323</v>
      </c>
      <c r="M3" s="395"/>
      <c r="N3" s="394"/>
      <c r="O3" s="394" t="s">
        <v>346</v>
      </c>
    </row>
    <row r="4" ht="104.25" customHeight="1" spans="2:15">
      <c r="B4" s="397"/>
      <c r="C4" s="398"/>
      <c r="D4" s="399"/>
      <c r="E4" s="400"/>
      <c r="F4" s="400"/>
      <c r="G4" s="401"/>
      <c r="H4" s="402"/>
      <c r="I4" s="422"/>
      <c r="J4" s="401"/>
      <c r="K4" s="400"/>
      <c r="L4" s="400"/>
      <c r="M4" s="401"/>
      <c r="N4" s="400"/>
      <c r="O4" s="400"/>
    </row>
    <row r="5" ht="13.5" spans="2:15">
      <c r="B5" s="403" t="s">
        <v>58</v>
      </c>
      <c r="C5" s="404" t="s">
        <v>59</v>
      </c>
      <c r="D5" s="403">
        <v>1</v>
      </c>
      <c r="E5" s="405">
        <v>2</v>
      </c>
      <c r="F5" s="406">
        <v>3</v>
      </c>
      <c r="G5" s="405">
        <v>4</v>
      </c>
      <c r="H5" s="406">
        <v>5</v>
      </c>
      <c r="I5" s="405">
        <v>6</v>
      </c>
      <c r="J5" s="406">
        <v>7</v>
      </c>
      <c r="K5" s="405">
        <v>8</v>
      </c>
      <c r="L5" s="423">
        <v>9</v>
      </c>
      <c r="M5" s="424">
        <v>10</v>
      </c>
      <c r="N5" s="404">
        <v>11</v>
      </c>
      <c r="O5" s="425">
        <v>12</v>
      </c>
    </row>
    <row r="6" ht="24.75" spans="2:15">
      <c r="B6" s="407">
        <v>33</v>
      </c>
      <c r="C6" s="408" t="s">
        <v>347</v>
      </c>
      <c r="D6" s="409"/>
      <c r="E6" s="410"/>
      <c r="F6" s="410"/>
      <c r="G6" s="411"/>
      <c r="H6" s="412">
        <v>0</v>
      </c>
      <c r="I6" s="411"/>
      <c r="J6" s="414"/>
      <c r="K6" s="411"/>
      <c r="L6" s="426"/>
      <c r="M6" s="427"/>
      <c r="N6" s="428">
        <v>0</v>
      </c>
      <c r="O6" s="427"/>
    </row>
    <row r="7" ht="23.25" customHeight="1" spans="2:15">
      <c r="B7" s="407">
        <v>34</v>
      </c>
      <c r="C7" s="408" t="s">
        <v>157</v>
      </c>
      <c r="D7" s="409"/>
      <c r="E7" s="413"/>
      <c r="F7" s="414"/>
      <c r="G7" s="414"/>
      <c r="H7" s="412">
        <v>0</v>
      </c>
      <c r="I7" s="414"/>
      <c r="J7" s="414"/>
      <c r="K7" s="414"/>
      <c r="L7" s="414"/>
      <c r="M7" s="417"/>
      <c r="N7" s="428">
        <v>0</v>
      </c>
      <c r="O7" s="429"/>
    </row>
    <row r="8" ht="21.75" customHeight="1" spans="2:15">
      <c r="B8" s="407">
        <v>35</v>
      </c>
      <c r="C8" s="408" t="s">
        <v>161</v>
      </c>
      <c r="D8" s="415"/>
      <c r="E8" s="416"/>
      <c r="F8" s="417"/>
      <c r="G8" s="417"/>
      <c r="H8" s="412">
        <v>0</v>
      </c>
      <c r="I8" s="417"/>
      <c r="J8" s="417"/>
      <c r="K8" s="417"/>
      <c r="L8" s="417"/>
      <c r="M8" s="417"/>
      <c r="N8" s="428">
        <v>0</v>
      </c>
      <c r="O8" s="429"/>
    </row>
    <row r="9" ht="22.5" customHeight="1" spans="1:15">
      <c r="A9" s="418">
        <v>9</v>
      </c>
      <c r="B9" s="407">
        <v>36</v>
      </c>
      <c r="C9" s="408" t="s">
        <v>165</v>
      </c>
      <c r="D9" s="415"/>
      <c r="E9" s="416"/>
      <c r="F9" s="417"/>
      <c r="G9" s="417"/>
      <c r="H9" s="412">
        <v>0</v>
      </c>
      <c r="I9" s="417"/>
      <c r="J9" s="417"/>
      <c r="K9" s="417"/>
      <c r="L9" s="417"/>
      <c r="M9" s="414"/>
      <c r="N9" s="428">
        <v>0</v>
      </c>
      <c r="O9" s="429"/>
    </row>
    <row r="10" ht="21" customHeight="1" spans="2:15">
      <c r="B10" s="407">
        <v>37</v>
      </c>
      <c r="C10" s="408" t="s">
        <v>167</v>
      </c>
      <c r="D10" s="415"/>
      <c r="E10" s="416"/>
      <c r="F10" s="417"/>
      <c r="G10" s="417"/>
      <c r="H10" s="412">
        <v>0</v>
      </c>
      <c r="I10" s="417"/>
      <c r="J10" s="417"/>
      <c r="K10" s="417"/>
      <c r="L10" s="417"/>
      <c r="M10" s="417"/>
      <c r="N10" s="428">
        <v>0</v>
      </c>
      <c r="O10" s="417"/>
    </row>
    <row r="11" ht="23.25" customHeight="1" spans="2:15">
      <c r="B11" s="407">
        <v>38</v>
      </c>
      <c r="C11" s="408" t="s">
        <v>348</v>
      </c>
      <c r="D11" s="415"/>
      <c r="E11" s="416"/>
      <c r="F11" s="417"/>
      <c r="G11" s="417"/>
      <c r="H11" s="412">
        <v>0</v>
      </c>
      <c r="I11" s="417"/>
      <c r="J11" s="417"/>
      <c r="K11" s="417"/>
      <c r="L11" s="417"/>
      <c r="M11" s="417"/>
      <c r="N11" s="428">
        <v>0</v>
      </c>
      <c r="O11" s="417"/>
    </row>
    <row r="12" ht="22.5" customHeight="1" spans="2:15">
      <c r="B12" s="407">
        <v>39</v>
      </c>
      <c r="C12" s="408" t="s">
        <v>175</v>
      </c>
      <c r="D12" s="415"/>
      <c r="E12" s="416"/>
      <c r="F12" s="417"/>
      <c r="G12" s="417"/>
      <c r="H12" s="412">
        <v>0</v>
      </c>
      <c r="I12" s="417"/>
      <c r="J12" s="417"/>
      <c r="K12" s="417"/>
      <c r="L12" s="417"/>
      <c r="M12" s="417"/>
      <c r="N12" s="428">
        <v>0</v>
      </c>
      <c r="O12" s="417"/>
    </row>
    <row r="13" ht="22.5" customHeight="1" spans="2:15">
      <c r="B13" s="407">
        <v>40</v>
      </c>
      <c r="C13" s="408" t="s">
        <v>179</v>
      </c>
      <c r="D13" s="415"/>
      <c r="E13" s="416"/>
      <c r="F13" s="417"/>
      <c r="G13" s="417"/>
      <c r="H13" s="412">
        <v>0</v>
      </c>
      <c r="I13" s="417"/>
      <c r="J13" s="417"/>
      <c r="K13" s="417"/>
      <c r="L13" s="417"/>
      <c r="M13" s="417"/>
      <c r="N13" s="428">
        <v>0</v>
      </c>
      <c r="O13" s="417"/>
    </row>
    <row r="14" ht="22.5" customHeight="1" spans="2:15">
      <c r="B14" s="407">
        <v>41</v>
      </c>
      <c r="C14" s="408" t="s">
        <v>181</v>
      </c>
      <c r="D14" s="415"/>
      <c r="E14" s="416"/>
      <c r="F14" s="417"/>
      <c r="G14" s="417"/>
      <c r="H14" s="412">
        <v>0</v>
      </c>
      <c r="I14" s="417"/>
      <c r="J14" s="417"/>
      <c r="K14" s="417"/>
      <c r="L14" s="417"/>
      <c r="M14" s="417"/>
      <c r="N14" s="428">
        <v>0</v>
      </c>
      <c r="O14" s="417"/>
    </row>
    <row r="15" ht="20.25" customHeight="1" spans="2:15">
      <c r="B15" s="407">
        <v>42</v>
      </c>
      <c r="C15" s="408" t="s">
        <v>349</v>
      </c>
      <c r="D15" s="409"/>
      <c r="E15" s="413"/>
      <c r="F15" s="414"/>
      <c r="G15" s="414"/>
      <c r="H15" s="412">
        <v>0</v>
      </c>
      <c r="I15" s="414"/>
      <c r="J15" s="414"/>
      <c r="K15" s="414"/>
      <c r="L15" s="414"/>
      <c r="M15" s="414"/>
      <c r="N15" s="428">
        <v>0</v>
      </c>
      <c r="O15" s="414"/>
    </row>
    <row r="16" ht="20.25" customHeight="1" spans="2:15">
      <c r="B16" s="407">
        <v>44</v>
      </c>
      <c r="C16" s="408" t="s">
        <v>217</v>
      </c>
      <c r="D16" s="415"/>
      <c r="E16" s="416"/>
      <c r="F16" s="417"/>
      <c r="G16" s="417"/>
      <c r="H16" s="412">
        <v>0</v>
      </c>
      <c r="I16" s="417"/>
      <c r="J16" s="417"/>
      <c r="K16" s="417"/>
      <c r="L16" s="417"/>
      <c r="M16" s="417"/>
      <c r="N16" s="428">
        <v>0</v>
      </c>
      <c r="O16" s="417"/>
    </row>
    <row r="17" ht="23.25" customHeight="1" spans="2:15">
      <c r="B17" s="407">
        <v>45</v>
      </c>
      <c r="C17" s="408" t="s">
        <v>219</v>
      </c>
      <c r="D17" s="415"/>
      <c r="E17" s="416"/>
      <c r="F17" s="417"/>
      <c r="G17" s="417"/>
      <c r="H17" s="412">
        <v>0</v>
      </c>
      <c r="I17" s="417"/>
      <c r="J17" s="417"/>
      <c r="K17" s="417"/>
      <c r="L17" s="417"/>
      <c r="M17" s="417"/>
      <c r="N17" s="428">
        <v>0</v>
      </c>
      <c r="O17" s="417"/>
    </row>
    <row r="18" ht="21" customHeight="1" spans="2:15">
      <c r="B18" s="407">
        <v>46</v>
      </c>
      <c r="C18" s="408" t="s">
        <v>221</v>
      </c>
      <c r="D18" s="415"/>
      <c r="E18" s="416"/>
      <c r="F18" s="417"/>
      <c r="G18" s="417"/>
      <c r="H18" s="412">
        <v>0</v>
      </c>
      <c r="I18" s="417"/>
      <c r="J18" s="417"/>
      <c r="K18" s="417"/>
      <c r="L18" s="417"/>
      <c r="M18" s="417"/>
      <c r="N18" s="428">
        <v>0</v>
      </c>
      <c r="O18" s="417"/>
    </row>
    <row r="19" ht="21" customHeight="1" spans="1:15">
      <c r="A19" s="418"/>
      <c r="B19" s="407">
        <v>47</v>
      </c>
      <c r="C19" s="408" t="s">
        <v>233</v>
      </c>
      <c r="D19" s="415"/>
      <c r="E19" s="416"/>
      <c r="F19" s="417"/>
      <c r="G19" s="417"/>
      <c r="H19" s="412">
        <v>0</v>
      </c>
      <c r="I19" s="417"/>
      <c r="J19" s="417"/>
      <c r="K19" s="417"/>
      <c r="L19" s="417"/>
      <c r="M19" s="417"/>
      <c r="N19" s="428">
        <v>0</v>
      </c>
      <c r="O19" s="417"/>
    </row>
    <row r="20" ht="23.25" customHeight="1" spans="2:15">
      <c r="B20" s="407">
        <v>48</v>
      </c>
      <c r="C20" s="408" t="s">
        <v>235</v>
      </c>
      <c r="D20" s="415"/>
      <c r="E20" s="416"/>
      <c r="F20" s="417"/>
      <c r="G20" s="417"/>
      <c r="H20" s="412">
        <v>0</v>
      </c>
      <c r="I20" s="417"/>
      <c r="J20" s="417"/>
      <c r="K20" s="417"/>
      <c r="L20" s="417"/>
      <c r="M20" s="417"/>
      <c r="N20" s="428">
        <v>0</v>
      </c>
      <c r="O20" s="417"/>
    </row>
    <row r="21" ht="23.25" customHeight="1" spans="2:15">
      <c r="B21" s="407">
        <v>49</v>
      </c>
      <c r="C21" s="408" t="s">
        <v>237</v>
      </c>
      <c r="D21" s="415"/>
      <c r="E21" s="416"/>
      <c r="F21" s="417"/>
      <c r="G21" s="417"/>
      <c r="H21" s="412">
        <v>0</v>
      </c>
      <c r="I21" s="417"/>
      <c r="J21" s="417"/>
      <c r="K21" s="417"/>
      <c r="L21" s="417"/>
      <c r="M21" s="417"/>
      <c r="N21" s="428">
        <v>0</v>
      </c>
      <c r="O21" s="417"/>
    </row>
    <row r="22" ht="24" spans="2:15">
      <c r="B22" s="407">
        <v>50</v>
      </c>
      <c r="C22" s="408" t="s">
        <v>243</v>
      </c>
      <c r="D22" s="415"/>
      <c r="E22" s="416"/>
      <c r="F22" s="417"/>
      <c r="G22" s="417"/>
      <c r="H22" s="412">
        <v>0</v>
      </c>
      <c r="I22" s="417"/>
      <c r="J22" s="417"/>
      <c r="K22" s="417"/>
      <c r="L22" s="417"/>
      <c r="M22" s="417"/>
      <c r="N22" s="428">
        <v>0</v>
      </c>
      <c r="O22" s="417"/>
    </row>
    <row r="23" spans="2:15">
      <c r="B23" s="419"/>
      <c r="C23" s="419"/>
      <c r="D23" s="419"/>
      <c r="E23" s="419"/>
      <c r="F23" s="419"/>
      <c r="G23" s="419"/>
      <c r="H23" s="419"/>
      <c r="I23" s="419"/>
      <c r="J23" s="419"/>
      <c r="K23" s="419"/>
      <c r="L23" s="419"/>
      <c r="M23" s="419"/>
      <c r="N23" s="419"/>
      <c r="O23" s="419"/>
    </row>
    <row r="24" spans="2:15">
      <c r="B24" s="419"/>
      <c r="C24" s="419"/>
      <c r="D24" s="419"/>
      <c r="E24" s="419"/>
      <c r="F24" s="419"/>
      <c r="G24" s="419"/>
      <c r="H24" s="419"/>
      <c r="I24" s="419"/>
      <c r="J24" s="419"/>
      <c r="K24" s="419"/>
      <c r="L24" s="419"/>
      <c r="M24" s="419"/>
      <c r="N24" s="419"/>
      <c r="O24" s="419"/>
    </row>
    <row r="25" spans="2:15">
      <c r="B25" s="419"/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419"/>
      <c r="N25" s="419"/>
      <c r="O25" s="419"/>
    </row>
    <row r="26" spans="2:15">
      <c r="B26" s="419"/>
      <c r="C26" s="419"/>
      <c r="D26" s="419"/>
      <c r="E26" s="419"/>
      <c r="F26" s="419"/>
      <c r="G26" s="419"/>
      <c r="H26" s="419"/>
      <c r="I26" s="419"/>
      <c r="J26" s="419"/>
      <c r="K26" s="419"/>
      <c r="L26" s="419"/>
      <c r="M26" s="419"/>
      <c r="N26" s="419"/>
      <c r="O26" s="419"/>
    </row>
    <row r="27" spans="2:15">
      <c r="B27" s="419"/>
      <c r="C27" s="419"/>
      <c r="D27" s="419"/>
      <c r="E27" s="419"/>
      <c r="F27" s="419"/>
      <c r="G27" s="419"/>
      <c r="H27" s="419"/>
      <c r="I27" s="419"/>
      <c r="J27" s="419"/>
      <c r="K27" s="419"/>
      <c r="L27" s="419"/>
      <c r="M27" s="419"/>
      <c r="N27" s="419"/>
      <c r="O27" s="419"/>
    </row>
    <row r="28" spans="2:15">
      <c r="B28" s="419"/>
      <c r="C28" s="419"/>
      <c r="D28" s="419"/>
      <c r="E28" s="419"/>
      <c r="F28" s="419"/>
      <c r="G28" s="419"/>
      <c r="H28" s="419"/>
      <c r="I28" s="419"/>
      <c r="J28" s="419"/>
      <c r="K28" s="419"/>
      <c r="L28" s="419"/>
      <c r="M28" s="419"/>
      <c r="N28" s="419"/>
      <c r="O28" s="419"/>
    </row>
    <row r="29" spans="2:15">
      <c r="B29" s="419"/>
      <c r="C29" s="419"/>
      <c r="D29" s="419"/>
      <c r="E29" s="419"/>
      <c r="F29" s="419"/>
      <c r="G29" s="419"/>
      <c r="H29" s="419"/>
      <c r="I29" s="419"/>
      <c r="J29" s="419"/>
      <c r="K29" s="419"/>
      <c r="L29" s="419"/>
      <c r="M29" s="419"/>
      <c r="N29" s="419"/>
      <c r="O29" s="419"/>
    </row>
    <row r="30" spans="2:15">
      <c r="B30" s="419"/>
      <c r="C30" s="419"/>
      <c r="D30" s="419"/>
      <c r="E30" s="419"/>
      <c r="F30" s="419"/>
      <c r="G30" s="419"/>
      <c r="H30" s="419"/>
      <c r="I30" s="419"/>
      <c r="J30" s="419"/>
      <c r="K30" s="419"/>
      <c r="L30" s="419"/>
      <c r="M30" s="419"/>
      <c r="N30" s="419"/>
      <c r="O30" s="419"/>
    </row>
    <row r="31" spans="2:15">
      <c r="B31" s="419"/>
      <c r="C31" s="419"/>
      <c r="D31" s="419"/>
      <c r="E31" s="419"/>
      <c r="F31" s="419"/>
      <c r="G31" s="419"/>
      <c r="H31" s="419"/>
      <c r="I31" s="419"/>
      <c r="J31" s="419"/>
      <c r="K31" s="419"/>
      <c r="L31" s="419"/>
      <c r="M31" s="419"/>
      <c r="N31" s="419"/>
      <c r="O31" s="419"/>
    </row>
    <row r="32" spans="2:15">
      <c r="B32" s="419"/>
      <c r="C32" s="419"/>
      <c r="D32" s="419"/>
      <c r="E32" s="419"/>
      <c r="F32" s="419"/>
      <c r="G32" s="419"/>
      <c r="H32" s="419"/>
      <c r="I32" s="419"/>
      <c r="J32" s="419"/>
      <c r="K32" s="419"/>
      <c r="L32" s="419"/>
      <c r="M32" s="419"/>
      <c r="N32" s="419"/>
      <c r="O32" s="419"/>
    </row>
    <row r="33" spans="2:15">
      <c r="B33" s="419"/>
      <c r="C33" s="419"/>
      <c r="D33" s="419"/>
      <c r="E33" s="419"/>
      <c r="F33" s="419"/>
      <c r="G33" s="419"/>
      <c r="H33" s="419"/>
      <c r="I33" s="419"/>
      <c r="J33" s="419"/>
      <c r="K33" s="419"/>
      <c r="L33" s="419"/>
      <c r="M33" s="419"/>
      <c r="N33" s="419"/>
      <c r="O33" s="419"/>
    </row>
    <row r="34" spans="2:15">
      <c r="B34" s="419"/>
      <c r="C34" s="419"/>
      <c r="D34" s="419"/>
      <c r="E34" s="419"/>
      <c r="F34" s="419"/>
      <c r="G34" s="419"/>
      <c r="H34" s="419"/>
      <c r="I34" s="419"/>
      <c r="J34" s="419"/>
      <c r="K34" s="419"/>
      <c r="L34" s="419"/>
      <c r="M34" s="419"/>
      <c r="N34" s="419"/>
      <c r="O34" s="419"/>
    </row>
    <row r="35" spans="2:15">
      <c r="B35" s="419"/>
      <c r="C35" s="419"/>
      <c r="D35" s="419"/>
      <c r="E35" s="419"/>
      <c r="F35" s="419"/>
      <c r="G35" s="419"/>
      <c r="H35" s="419"/>
      <c r="I35" s="419"/>
      <c r="J35" s="419"/>
      <c r="K35" s="419"/>
      <c r="L35" s="419"/>
      <c r="M35" s="419"/>
      <c r="N35" s="419"/>
      <c r="O35" s="419"/>
    </row>
    <row r="36" spans="2:15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</row>
    <row r="37" spans="2:15">
      <c r="B37" s="419"/>
      <c r="C37" s="419"/>
      <c r="D37" s="419"/>
      <c r="E37" s="419"/>
      <c r="F37" s="419"/>
      <c r="G37" s="419"/>
      <c r="H37" s="419"/>
      <c r="I37" s="419"/>
      <c r="J37" s="419"/>
      <c r="K37" s="419"/>
      <c r="L37" s="419"/>
      <c r="M37" s="419"/>
      <c r="N37" s="419"/>
      <c r="O37" s="419"/>
    </row>
    <row r="38" spans="2:15">
      <c r="B38" s="419"/>
      <c r="C38" s="419"/>
      <c r="D38" s="419"/>
      <c r="E38" s="419"/>
      <c r="F38" s="419"/>
      <c r="G38" s="419"/>
      <c r="H38" s="419"/>
      <c r="I38" s="419"/>
      <c r="J38" s="419"/>
      <c r="K38" s="419"/>
      <c r="L38" s="419"/>
      <c r="M38" s="419"/>
      <c r="N38" s="419"/>
      <c r="O38" s="419"/>
    </row>
    <row r="39" spans="2:15">
      <c r="B39" s="419"/>
      <c r="C39" s="419"/>
      <c r="D39" s="419"/>
      <c r="E39" s="419"/>
      <c r="F39" s="419"/>
      <c r="G39" s="419"/>
      <c r="H39" s="419"/>
      <c r="I39" s="419"/>
      <c r="J39" s="419"/>
      <c r="K39" s="419"/>
      <c r="L39" s="419"/>
      <c r="M39" s="419"/>
      <c r="N39" s="419"/>
      <c r="O39" s="419"/>
    </row>
    <row r="40" spans="2:15">
      <c r="B40" s="419"/>
      <c r="C40" s="419"/>
      <c r="D40" s="419"/>
      <c r="E40" s="419"/>
      <c r="F40" s="419"/>
      <c r="G40" s="419"/>
      <c r="H40" s="419"/>
      <c r="I40" s="419"/>
      <c r="J40" s="419"/>
      <c r="K40" s="419"/>
      <c r="L40" s="419"/>
      <c r="M40" s="419"/>
      <c r="N40" s="419"/>
      <c r="O40" s="419"/>
    </row>
    <row r="41" spans="2:15">
      <c r="B41" s="419"/>
      <c r="C41" s="419"/>
      <c r="D41" s="419"/>
      <c r="E41" s="419"/>
      <c r="F41" s="419"/>
      <c r="G41" s="419"/>
      <c r="H41" s="419"/>
      <c r="I41" s="419"/>
      <c r="J41" s="419"/>
      <c r="K41" s="419"/>
      <c r="L41" s="419"/>
      <c r="M41" s="419"/>
      <c r="N41" s="419"/>
      <c r="O41" s="419"/>
    </row>
    <row r="42" spans="2:15">
      <c r="B42" s="419"/>
      <c r="C42" s="419"/>
      <c r="D42" s="419"/>
      <c r="E42" s="419"/>
      <c r="F42" s="419"/>
      <c r="G42" s="419"/>
      <c r="H42" s="419"/>
      <c r="I42" s="419"/>
      <c r="J42" s="419"/>
      <c r="K42" s="419"/>
      <c r="L42" s="419"/>
      <c r="M42" s="419"/>
      <c r="N42" s="419"/>
      <c r="O42" s="419"/>
    </row>
    <row r="43" spans="2:15">
      <c r="B43" s="419"/>
      <c r="C43" s="419"/>
      <c r="D43" s="419"/>
      <c r="E43" s="419"/>
      <c r="F43" s="419"/>
      <c r="G43" s="419"/>
      <c r="H43" s="419"/>
      <c r="I43" s="419"/>
      <c r="J43" s="419"/>
      <c r="K43" s="419"/>
      <c r="L43" s="419"/>
      <c r="M43" s="419"/>
      <c r="N43" s="419"/>
      <c r="O43" s="419"/>
    </row>
    <row r="44" spans="2:15">
      <c r="B44" s="419"/>
      <c r="C44" s="419"/>
      <c r="D44" s="419"/>
      <c r="E44" s="419"/>
      <c r="F44" s="419"/>
      <c r="G44" s="419"/>
      <c r="H44" s="419"/>
      <c r="I44" s="419"/>
      <c r="J44" s="419"/>
      <c r="K44" s="419"/>
      <c r="L44" s="419"/>
      <c r="M44" s="419"/>
      <c r="N44" s="419"/>
      <c r="O44" s="419"/>
    </row>
    <row r="45" spans="2:15">
      <c r="B45" s="419"/>
      <c r="C45" s="419"/>
      <c r="D45" s="419"/>
      <c r="E45" s="419"/>
      <c r="F45" s="419"/>
      <c r="G45" s="419"/>
      <c r="H45" s="419"/>
      <c r="I45" s="419"/>
      <c r="J45" s="419"/>
      <c r="K45" s="419"/>
      <c r="L45" s="419"/>
      <c r="M45" s="419"/>
      <c r="N45" s="419"/>
      <c r="O45" s="419"/>
    </row>
    <row r="46" spans="2:15">
      <c r="B46" s="419"/>
      <c r="C46" s="419"/>
      <c r="D46" s="419"/>
      <c r="E46" s="419"/>
      <c r="F46" s="419"/>
      <c r="G46" s="419"/>
      <c r="H46" s="419"/>
      <c r="I46" s="419"/>
      <c r="J46" s="419"/>
      <c r="K46" s="419"/>
      <c r="L46" s="419"/>
      <c r="M46" s="419"/>
      <c r="N46" s="419"/>
      <c r="O46" s="419"/>
    </row>
    <row r="47" spans="2:15">
      <c r="B47" s="419"/>
      <c r="C47" s="419"/>
      <c r="D47" s="419"/>
      <c r="E47" s="419"/>
      <c r="F47" s="419"/>
      <c r="G47" s="419"/>
      <c r="H47" s="419"/>
      <c r="I47" s="419"/>
      <c r="J47" s="419"/>
      <c r="K47" s="419"/>
      <c r="L47" s="419"/>
      <c r="M47" s="419"/>
      <c r="N47" s="419"/>
      <c r="O47" s="419"/>
    </row>
    <row r="48" spans="2:15">
      <c r="B48" s="419"/>
      <c r="C48" s="419"/>
      <c r="D48" s="419"/>
      <c r="E48" s="419"/>
      <c r="F48" s="419"/>
      <c r="G48" s="419"/>
      <c r="H48" s="419"/>
      <c r="I48" s="419"/>
      <c r="J48" s="419"/>
      <c r="K48" s="419"/>
      <c r="L48" s="419"/>
      <c r="M48" s="419"/>
      <c r="N48" s="419"/>
      <c r="O48" s="419"/>
    </row>
    <row r="49" spans="2:15">
      <c r="B49" s="419"/>
      <c r="C49" s="419"/>
      <c r="D49" s="419"/>
      <c r="E49" s="419"/>
      <c r="F49" s="419"/>
      <c r="G49" s="419"/>
      <c r="H49" s="419"/>
      <c r="I49" s="419"/>
      <c r="J49" s="419"/>
      <c r="K49" s="419"/>
      <c r="L49" s="419"/>
      <c r="M49" s="419"/>
      <c r="N49" s="419"/>
      <c r="O49" s="419"/>
    </row>
    <row r="50" spans="2:15">
      <c r="B50" s="419"/>
      <c r="C50" s="419"/>
      <c r="D50" s="419"/>
      <c r="E50" s="419"/>
      <c r="F50" s="419"/>
      <c r="G50" s="419"/>
      <c r="H50" s="419"/>
      <c r="I50" s="419"/>
      <c r="J50" s="419"/>
      <c r="K50" s="419"/>
      <c r="L50" s="419"/>
      <c r="M50" s="419"/>
      <c r="N50" s="419"/>
      <c r="O50" s="419"/>
    </row>
    <row r="51" spans="2:15">
      <c r="B51" s="419"/>
      <c r="C51" s="419"/>
      <c r="D51" s="419"/>
      <c r="E51" s="419"/>
      <c r="F51" s="419"/>
      <c r="G51" s="419"/>
      <c r="H51" s="419"/>
      <c r="I51" s="419"/>
      <c r="J51" s="419"/>
      <c r="K51" s="419"/>
      <c r="L51" s="419"/>
      <c r="M51" s="419"/>
      <c r="N51" s="419"/>
      <c r="O51" s="419"/>
    </row>
    <row r="52" spans="2:15">
      <c r="B52" s="419"/>
      <c r="C52" s="419"/>
      <c r="D52" s="419"/>
      <c r="E52" s="419"/>
      <c r="F52" s="419"/>
      <c r="G52" s="419"/>
      <c r="H52" s="419"/>
      <c r="I52" s="419"/>
      <c r="J52" s="419"/>
      <c r="K52" s="419"/>
      <c r="L52" s="419"/>
      <c r="M52" s="419"/>
      <c r="N52" s="419"/>
      <c r="O52" s="419"/>
    </row>
    <row r="53" spans="2:15">
      <c r="B53" s="419"/>
      <c r="C53" s="419"/>
      <c r="D53" s="419"/>
      <c r="E53" s="419"/>
      <c r="F53" s="419"/>
      <c r="G53" s="419"/>
      <c r="H53" s="419"/>
      <c r="I53" s="419"/>
      <c r="J53" s="419"/>
      <c r="K53" s="419"/>
      <c r="L53" s="419"/>
      <c r="M53" s="419"/>
      <c r="N53" s="419"/>
      <c r="O53" s="419"/>
    </row>
    <row r="54" spans="2:15">
      <c r="B54" s="419"/>
      <c r="C54" s="419"/>
      <c r="D54" s="419"/>
      <c r="E54" s="419"/>
      <c r="F54" s="419"/>
      <c r="G54" s="419"/>
      <c r="H54" s="419"/>
      <c r="I54" s="419"/>
      <c r="J54" s="419"/>
      <c r="K54" s="419"/>
      <c r="L54" s="419"/>
      <c r="M54" s="419"/>
      <c r="N54" s="419"/>
      <c r="O54" s="419"/>
    </row>
    <row r="55" spans="2:15">
      <c r="B55" s="419"/>
      <c r="C55" s="419"/>
      <c r="D55" s="419"/>
      <c r="E55" s="419"/>
      <c r="F55" s="419"/>
      <c r="G55" s="419"/>
      <c r="H55" s="419"/>
      <c r="I55" s="419"/>
      <c r="J55" s="419"/>
      <c r="K55" s="419"/>
      <c r="L55" s="419"/>
      <c r="M55" s="419"/>
      <c r="N55" s="419"/>
      <c r="O55" s="419"/>
    </row>
    <row r="56" spans="2:15">
      <c r="B56" s="419"/>
      <c r="C56" s="419"/>
      <c r="D56" s="419"/>
      <c r="E56" s="419"/>
      <c r="F56" s="419"/>
      <c r="G56" s="419"/>
      <c r="H56" s="419"/>
      <c r="I56" s="419"/>
      <c r="J56" s="419"/>
      <c r="K56" s="419"/>
      <c r="L56" s="419"/>
      <c r="M56" s="419"/>
      <c r="N56" s="419"/>
      <c r="O56" s="419"/>
    </row>
    <row r="57" spans="2:15">
      <c r="B57" s="419"/>
      <c r="C57" s="419"/>
      <c r="D57" s="419"/>
      <c r="E57" s="419"/>
      <c r="F57" s="419"/>
      <c r="G57" s="419"/>
      <c r="H57" s="419"/>
      <c r="I57" s="419"/>
      <c r="J57" s="419"/>
      <c r="K57" s="419"/>
      <c r="L57" s="419"/>
      <c r="M57" s="419"/>
      <c r="N57" s="419"/>
      <c r="O57" s="419"/>
    </row>
    <row r="58" spans="2:15">
      <c r="B58" s="419"/>
      <c r="C58" s="419"/>
      <c r="D58" s="419"/>
      <c r="E58" s="419"/>
      <c r="F58" s="419"/>
      <c r="G58" s="419"/>
      <c r="H58" s="419"/>
      <c r="I58" s="419"/>
      <c r="J58" s="419"/>
      <c r="K58" s="419"/>
      <c r="L58" s="419"/>
      <c r="M58" s="419"/>
      <c r="N58" s="419"/>
      <c r="O58" s="419"/>
    </row>
    <row r="59" spans="2:15">
      <c r="B59" s="419"/>
      <c r="C59" s="419"/>
      <c r="D59" s="419"/>
      <c r="E59" s="419"/>
      <c r="F59" s="419"/>
      <c r="G59" s="419"/>
      <c r="H59" s="419"/>
      <c r="I59" s="419"/>
      <c r="J59" s="419"/>
      <c r="K59" s="419"/>
      <c r="L59" s="419"/>
      <c r="M59" s="419"/>
      <c r="N59" s="419"/>
      <c r="O59" s="419"/>
    </row>
    <row r="60" spans="2:15">
      <c r="B60" s="419"/>
      <c r="C60" s="419"/>
      <c r="D60" s="419"/>
      <c r="E60" s="419"/>
      <c r="F60" s="419"/>
      <c r="G60" s="419"/>
      <c r="H60" s="419"/>
      <c r="I60" s="419"/>
      <c r="J60" s="419"/>
      <c r="K60" s="419"/>
      <c r="L60" s="419"/>
      <c r="M60" s="419"/>
      <c r="N60" s="419"/>
      <c r="O60" s="419"/>
    </row>
    <row r="61" spans="2:15">
      <c r="B61" s="419"/>
      <c r="C61" s="419"/>
      <c r="D61" s="419"/>
      <c r="E61" s="419"/>
      <c r="F61" s="419"/>
      <c r="G61" s="419"/>
      <c r="H61" s="419"/>
      <c r="I61" s="419"/>
      <c r="J61" s="419"/>
      <c r="K61" s="419"/>
      <c r="L61" s="419"/>
      <c r="M61" s="419"/>
      <c r="N61" s="419"/>
      <c r="O61" s="419"/>
    </row>
  </sheetData>
  <sheetProtection password="83B8" sheet="1"/>
  <mergeCells count="22">
    <mergeCell ref="D1:F1"/>
    <mergeCell ref="G1:I1"/>
    <mergeCell ref="J1:L1"/>
    <mergeCell ref="M1:O1"/>
    <mergeCell ref="E2:F2"/>
    <mergeCell ref="H2:I2"/>
    <mergeCell ref="K2:L2"/>
    <mergeCell ref="N2:O2"/>
    <mergeCell ref="B1:B4"/>
    <mergeCell ref="C1:C4"/>
    <mergeCell ref="D2:D4"/>
    <mergeCell ref="E3:E4"/>
    <mergeCell ref="F3:F4"/>
    <mergeCell ref="G2:G4"/>
    <mergeCell ref="H3:H4"/>
    <mergeCell ref="I3:I4"/>
    <mergeCell ref="J2:J4"/>
    <mergeCell ref="K3:K4"/>
    <mergeCell ref="L3:L4"/>
    <mergeCell ref="M2:M4"/>
    <mergeCell ref="N3:N4"/>
    <mergeCell ref="O3:O4"/>
  </mergeCells>
  <conditionalFormatting sqref="D6">
    <cfRule type="expression" dxfId="3" priority="403" stopIfTrue="1">
      <formula>$D$6-$F$6&lt;$G$6-$I$6</formula>
    </cfRule>
  </conditionalFormatting>
  <conditionalFormatting sqref="E6:G6">
    <cfRule type="cellIs" dxfId="1" priority="414" stopIfTrue="1" operator="greaterThan">
      <formula>$D$6</formula>
    </cfRule>
  </conditionalFormatting>
  <conditionalFormatting sqref="J6">
    <cfRule type="expression" dxfId="3" priority="416" stopIfTrue="1">
      <formula>$J$6-$L$6&lt;$M$6-$O$6</formula>
    </cfRule>
  </conditionalFormatting>
  <conditionalFormatting sqref="O6">
    <cfRule type="cellIs" dxfId="1" priority="422" stopIfTrue="1" operator="greaterThan">
      <formula>$L$6</formula>
    </cfRule>
    <cfRule type="cellIs" dxfId="1" priority="423" stopIfTrue="1" operator="greaterThan">
      <formula>$M$6</formula>
    </cfRule>
  </conditionalFormatting>
  <conditionalFormatting sqref="D7">
    <cfRule type="expression" dxfId="3" priority="404" stopIfTrue="1">
      <formula>$D$7-$F$7&lt;$G$7-$I$7</formula>
    </cfRule>
  </conditionalFormatting>
  <conditionalFormatting sqref="E7:G7">
    <cfRule type="cellIs" dxfId="1" priority="91" stopIfTrue="1" operator="greaterThan">
      <formula>$D$7</formula>
    </cfRule>
  </conditionalFormatting>
  <conditionalFormatting sqref="I7">
    <cfRule type="cellIs" dxfId="1" priority="99" stopIfTrue="1" operator="greaterThan">
      <formula>$F$7</formula>
    </cfRule>
    <cfRule type="cellIs" dxfId="1" priority="100" stopIfTrue="1" operator="greaterThan">
      <formula>$G$7</formula>
    </cfRule>
  </conditionalFormatting>
  <conditionalFormatting sqref="J7">
    <cfRule type="expression" dxfId="3" priority="178" stopIfTrue="1">
      <formula>$J$7-$L$7&lt;$M$7-$O$7</formula>
    </cfRule>
  </conditionalFormatting>
  <conditionalFormatting sqref="K7:M7">
    <cfRule type="cellIs" dxfId="1" priority="115" stopIfTrue="1" operator="greaterThan">
      <formula>$J$7</formula>
    </cfRule>
  </conditionalFormatting>
  <conditionalFormatting sqref="O7">
    <cfRule type="cellIs" dxfId="1" priority="123" stopIfTrue="1" operator="greaterThan">
      <formula>$L$7</formula>
    </cfRule>
    <cfRule type="cellIs" dxfId="1" priority="124" stopIfTrue="1" operator="greaterThan">
      <formula>$M$7</formula>
    </cfRule>
  </conditionalFormatting>
  <conditionalFormatting sqref="D8">
    <cfRule type="expression" dxfId="3" priority="405" stopIfTrue="1">
      <formula>$D$8-$F$8&lt;$G$8-$I$8</formula>
    </cfRule>
  </conditionalFormatting>
  <conditionalFormatting sqref="E8:G8">
    <cfRule type="cellIs" dxfId="1" priority="92" stopIfTrue="1" operator="greaterThan">
      <formula>$D$8</formula>
    </cfRule>
  </conditionalFormatting>
  <conditionalFormatting sqref="I8">
    <cfRule type="cellIs" dxfId="1" priority="101" stopIfTrue="1" operator="greaterThan">
      <formula>$F$8</formula>
    </cfRule>
    <cfRule type="cellIs" dxfId="1" priority="102" stopIfTrue="1" operator="greaterThan">
      <formula>$G$8</formula>
    </cfRule>
  </conditionalFormatting>
  <conditionalFormatting sqref="J8">
    <cfRule type="expression" dxfId="3" priority="179" stopIfTrue="1">
      <formula>$J$8-$L$8&lt;$M$8-$O$8</formula>
    </cfRule>
  </conditionalFormatting>
  <conditionalFormatting sqref="K8:M8">
    <cfRule type="cellIs" dxfId="1" priority="116" stopIfTrue="1" operator="greaterThan">
      <formula>$J$8</formula>
    </cfRule>
  </conditionalFormatting>
  <conditionalFormatting sqref="O8">
    <cfRule type="cellIs" dxfId="1" priority="125" stopIfTrue="1" operator="greaterThan">
      <formula>$L$8</formula>
    </cfRule>
    <cfRule type="cellIs" dxfId="1" priority="126" stopIfTrue="1" operator="greaterThan">
      <formula>$M$8</formula>
    </cfRule>
  </conditionalFormatting>
  <conditionalFormatting sqref="D9">
    <cfRule type="expression" dxfId="3" priority="406" stopIfTrue="1">
      <formula>$D$9-$F$9&lt;$G$9-$I$9</formula>
    </cfRule>
  </conditionalFormatting>
  <conditionalFormatting sqref="E9:G9">
    <cfRule type="cellIs" dxfId="1" priority="93" stopIfTrue="1" operator="greaterThan">
      <formula>$D$9</formula>
    </cfRule>
  </conditionalFormatting>
  <conditionalFormatting sqref="I9">
    <cfRule type="cellIs" dxfId="1" priority="103" stopIfTrue="1" operator="greaterThan">
      <formula>$F$9</formula>
    </cfRule>
    <cfRule type="cellIs" dxfId="1" priority="104" stopIfTrue="1" operator="greaterThan">
      <formula>$G$9</formula>
    </cfRule>
  </conditionalFormatting>
  <conditionalFormatting sqref="J9">
    <cfRule type="expression" dxfId="3" priority="180" stopIfTrue="1">
      <formula>$J$9-$L$9&lt;$M$9-$O$9</formula>
    </cfRule>
  </conditionalFormatting>
  <conditionalFormatting sqref="K9:M9">
    <cfRule type="cellIs" dxfId="1" priority="117" stopIfTrue="1" operator="greaterThan">
      <formula>$J$9</formula>
    </cfRule>
  </conditionalFormatting>
  <conditionalFormatting sqref="O9">
    <cfRule type="cellIs" dxfId="1" priority="424" stopIfTrue="1" operator="greaterThan">
      <formula>$L$8</formula>
    </cfRule>
    <cfRule type="cellIs" dxfId="1" priority="425" stopIfTrue="1" operator="greaterThan">
      <formula>$M$9</formula>
    </cfRule>
  </conditionalFormatting>
  <conditionalFormatting sqref="D10">
    <cfRule type="expression" dxfId="3" priority="407" stopIfTrue="1">
      <formula>$D$10-$F$10&lt;$G$10-$I$10</formula>
    </cfRule>
  </conditionalFormatting>
  <conditionalFormatting sqref="E10:G10">
    <cfRule type="cellIs" dxfId="1" priority="94" stopIfTrue="1" operator="greaterThan">
      <formula>$D$10</formula>
    </cfRule>
  </conditionalFormatting>
  <conditionalFormatting sqref="I10">
    <cfRule type="cellIs" dxfId="1" priority="105" stopIfTrue="1" operator="greaterThan">
      <formula>$F$10</formula>
    </cfRule>
    <cfRule type="cellIs" dxfId="1" priority="106" stopIfTrue="1" operator="greaterThan">
      <formula>$G$10</formula>
    </cfRule>
  </conditionalFormatting>
  <conditionalFormatting sqref="J10">
    <cfRule type="expression" dxfId="3" priority="181" stopIfTrue="1">
      <formula>$J$10-$L$10&lt;$M$10-$O$10</formula>
    </cfRule>
  </conditionalFormatting>
  <conditionalFormatting sqref="K10:M10">
    <cfRule type="cellIs" dxfId="1" priority="118" stopIfTrue="1" operator="greaterThan">
      <formula>$J$10</formula>
    </cfRule>
  </conditionalFormatting>
  <conditionalFormatting sqref="O10">
    <cfRule type="cellIs" dxfId="1" priority="129" stopIfTrue="1" operator="greaterThan">
      <formula>$L$10</formula>
    </cfRule>
    <cfRule type="cellIs" dxfId="1" priority="130" stopIfTrue="1" operator="greaterThan">
      <formula>$M$10</formula>
    </cfRule>
  </conditionalFormatting>
  <conditionalFormatting sqref="D11">
    <cfRule type="expression" dxfId="3" priority="175" stopIfTrue="1">
      <formula>$D$11-$F$11&lt;$G$11-$I$11</formula>
    </cfRule>
  </conditionalFormatting>
  <conditionalFormatting sqref="E11:G11">
    <cfRule type="cellIs" dxfId="1" priority="95" stopIfTrue="1" operator="greaterThan">
      <formula>$D$11</formula>
    </cfRule>
  </conditionalFormatting>
  <conditionalFormatting sqref="I11">
    <cfRule type="cellIs" dxfId="1" priority="107" stopIfTrue="1" operator="greaterThan">
      <formula>$F$11</formula>
    </cfRule>
    <cfRule type="cellIs" dxfId="1" priority="108" stopIfTrue="1" operator="greaterThan">
      <formula>$G$11</formula>
    </cfRule>
  </conditionalFormatting>
  <conditionalFormatting sqref="J11">
    <cfRule type="expression" dxfId="3" priority="182" stopIfTrue="1">
      <formula>$J$11-$L$11&lt;$M$11-$O$11</formula>
    </cfRule>
  </conditionalFormatting>
  <conditionalFormatting sqref="K11:M11">
    <cfRule type="cellIs" dxfId="1" priority="119" stopIfTrue="1" operator="greaterThan">
      <formula>$J$11</formula>
    </cfRule>
  </conditionalFormatting>
  <conditionalFormatting sqref="O11">
    <cfRule type="cellIs" dxfId="1" priority="131" stopIfTrue="1" operator="greaterThan">
      <formula>$L$11</formula>
    </cfRule>
    <cfRule type="cellIs" dxfId="1" priority="132" stopIfTrue="1" operator="greaterThan">
      <formula>$M$11</formula>
    </cfRule>
  </conditionalFormatting>
  <conditionalFormatting sqref="D12">
    <cfRule type="expression" dxfId="3" priority="176" stopIfTrue="1">
      <formula>$D$12-$F$12&lt;$G$12-$I$12</formula>
    </cfRule>
  </conditionalFormatting>
  <conditionalFormatting sqref="E12:G12">
    <cfRule type="cellIs" dxfId="1" priority="96" stopIfTrue="1" operator="greaterThan">
      <formula>$D$12</formula>
    </cfRule>
  </conditionalFormatting>
  <conditionalFormatting sqref="I12">
    <cfRule type="cellIs" dxfId="1" priority="109" stopIfTrue="1" operator="greaterThan">
      <formula>$F$12</formula>
    </cfRule>
    <cfRule type="cellIs" dxfId="1" priority="110" stopIfTrue="1" operator="greaterThan">
      <formula>$G$12</formula>
    </cfRule>
  </conditionalFormatting>
  <conditionalFormatting sqref="J12">
    <cfRule type="expression" dxfId="3" priority="183" stopIfTrue="1">
      <formula>$J$12-$L$12&lt;$M$12-$O$12</formula>
    </cfRule>
  </conditionalFormatting>
  <conditionalFormatting sqref="K12:M12">
    <cfRule type="cellIs" dxfId="1" priority="120" stopIfTrue="1" operator="greaterThan">
      <formula>$J$12</formula>
    </cfRule>
  </conditionalFormatting>
  <conditionalFormatting sqref="O12">
    <cfRule type="cellIs" dxfId="1" priority="133" stopIfTrue="1" operator="greaterThan">
      <formula>$L$12</formula>
    </cfRule>
    <cfRule type="cellIs" dxfId="1" priority="134" stopIfTrue="1" operator="greaterThan">
      <formula>$M$12</formula>
    </cfRule>
  </conditionalFormatting>
  <conditionalFormatting sqref="D13">
    <cfRule type="expression" dxfId="3" priority="408" stopIfTrue="1">
      <formula>$D$13-$F$13&lt;$G$13-$I$13</formula>
    </cfRule>
  </conditionalFormatting>
  <conditionalFormatting sqref="E13:G13">
    <cfRule type="cellIs" dxfId="1" priority="97" stopIfTrue="1" operator="greaterThan">
      <formula>$D$13</formula>
    </cfRule>
  </conditionalFormatting>
  <conditionalFormatting sqref="I13">
    <cfRule type="cellIs" dxfId="1" priority="111" stopIfTrue="1" operator="greaterThan">
      <formula>$F$13</formula>
    </cfRule>
    <cfRule type="cellIs" dxfId="1" priority="112" stopIfTrue="1" operator="greaterThan">
      <formula>$G$13</formula>
    </cfRule>
  </conditionalFormatting>
  <conditionalFormatting sqref="J13">
    <cfRule type="expression" dxfId="3" priority="184" stopIfTrue="1">
      <formula>$J$13-$L$13&lt;$M$13-$O$13</formula>
    </cfRule>
  </conditionalFormatting>
  <conditionalFormatting sqref="K13:M13">
    <cfRule type="cellIs" dxfId="1" priority="121" stopIfTrue="1" operator="greaterThan">
      <formula>$J$13</formula>
    </cfRule>
  </conditionalFormatting>
  <conditionalFormatting sqref="O13">
    <cfRule type="cellIs" dxfId="1" priority="135" stopIfTrue="1" operator="greaterThan">
      <formula>$L$13</formula>
    </cfRule>
    <cfRule type="cellIs" dxfId="1" priority="136" stopIfTrue="1" operator="greaterThan">
      <formula>$M$13</formula>
    </cfRule>
  </conditionalFormatting>
  <conditionalFormatting sqref="D14">
    <cfRule type="expression" dxfId="3" priority="202" stopIfTrue="1">
      <formula>$D$14-$F$14&lt;$G$14-$I$14</formula>
    </cfRule>
  </conditionalFormatting>
  <conditionalFormatting sqref="E14:G14">
    <cfRule type="cellIs" dxfId="1" priority="98" stopIfTrue="1" operator="greaterThan">
      <formula>$D$14</formula>
    </cfRule>
  </conditionalFormatting>
  <conditionalFormatting sqref="I14">
    <cfRule type="cellIs" dxfId="1" priority="113" stopIfTrue="1" operator="greaterThan">
      <formula>$F$14</formula>
    </cfRule>
    <cfRule type="cellIs" dxfId="1" priority="114" stopIfTrue="1" operator="greaterThan">
      <formula>$G$14</formula>
    </cfRule>
  </conditionalFormatting>
  <conditionalFormatting sqref="J14">
    <cfRule type="expression" dxfId="3" priority="185" stopIfTrue="1">
      <formula>$J$14-$L$14&lt;$M$14-$O$14</formula>
    </cfRule>
  </conditionalFormatting>
  <conditionalFormatting sqref="K14:M14">
    <cfRule type="cellIs" dxfId="1" priority="122" stopIfTrue="1" operator="greaterThan">
      <formula>$J$14</formula>
    </cfRule>
  </conditionalFormatting>
  <conditionalFormatting sqref="O14">
    <cfRule type="cellIs" dxfId="1" priority="137" stopIfTrue="1" operator="greaterThan">
      <formula>$L$14</formula>
    </cfRule>
    <cfRule type="cellIs" dxfId="1" priority="138" stopIfTrue="1" operator="greaterThan">
      <formula>$M$14</formula>
    </cfRule>
  </conditionalFormatting>
  <conditionalFormatting sqref="D15">
    <cfRule type="expression" dxfId="3" priority="203" stopIfTrue="1">
      <formula>$D$15-$F$15&lt;$G$15-$I$15</formula>
    </cfRule>
  </conditionalFormatting>
  <conditionalFormatting sqref="E15:G15">
    <cfRule type="cellIs" dxfId="1" priority="204" stopIfTrue="1" operator="greaterThan">
      <formula>$D$15</formula>
    </cfRule>
  </conditionalFormatting>
  <conditionalFormatting sqref="I15">
    <cfRule type="cellIs" dxfId="1" priority="205" stopIfTrue="1" operator="greaterThan">
      <formula>$F$15</formula>
    </cfRule>
    <cfRule type="cellIs" dxfId="1" priority="206" stopIfTrue="1" operator="greaterThan">
      <formula>$G$15</formula>
    </cfRule>
  </conditionalFormatting>
  <conditionalFormatting sqref="J15">
    <cfRule type="expression" dxfId="3" priority="207" stopIfTrue="1">
      <formula>$J$15-$L$15&lt;$M$15-$O$15</formula>
    </cfRule>
  </conditionalFormatting>
  <conditionalFormatting sqref="K15:M15">
    <cfRule type="cellIs" dxfId="1" priority="208" stopIfTrue="1" operator="greaterThan">
      <formula>$J$15</formula>
    </cfRule>
  </conditionalFormatting>
  <conditionalFormatting sqref="O15">
    <cfRule type="cellIs" dxfId="1" priority="209" stopIfTrue="1" operator="greaterThan">
      <formula>$L$15</formula>
    </cfRule>
    <cfRule type="cellIs" dxfId="1" priority="210" stopIfTrue="1" operator="greaterThan">
      <formula>$M$15</formula>
    </cfRule>
  </conditionalFormatting>
  <conditionalFormatting sqref="D16">
    <cfRule type="expression" dxfId="3" priority="217" stopIfTrue="1">
      <formula>$D$16-$F$16&lt;$G$16-$I$16</formula>
    </cfRule>
  </conditionalFormatting>
  <conditionalFormatting sqref="E16:G16">
    <cfRule type="cellIs" dxfId="1" priority="218" stopIfTrue="1" operator="greaterThan">
      <formula>$D$16</formula>
    </cfRule>
  </conditionalFormatting>
  <conditionalFormatting sqref="I16">
    <cfRule type="cellIs" dxfId="1" priority="219" stopIfTrue="1" operator="greaterThan">
      <formula>$F$16</formula>
    </cfRule>
    <cfRule type="cellIs" dxfId="1" priority="220" stopIfTrue="1" operator="greaterThan">
      <formula>$G$16</formula>
    </cfRule>
  </conditionalFormatting>
  <conditionalFormatting sqref="J16">
    <cfRule type="expression" dxfId="3" priority="221" stopIfTrue="1">
      <formula>$J$16-$L$16&lt;$M$16-$O$16</formula>
    </cfRule>
  </conditionalFormatting>
  <conditionalFormatting sqref="K16:M16">
    <cfRule type="cellIs" dxfId="1" priority="222" stopIfTrue="1" operator="greaterThan">
      <formula>$J$16</formula>
    </cfRule>
  </conditionalFormatting>
  <conditionalFormatting sqref="O16">
    <cfRule type="cellIs" dxfId="1" priority="223" stopIfTrue="1" operator="greaterThan">
      <formula>$L$16</formula>
    </cfRule>
    <cfRule type="cellIs" dxfId="1" priority="224" stopIfTrue="1" operator="greaterThan">
      <formula>$M$16</formula>
    </cfRule>
  </conditionalFormatting>
  <conditionalFormatting sqref="D17">
    <cfRule type="expression" dxfId="3" priority="409" stopIfTrue="1">
      <formula>$D$17-$F$17&lt;$G$17-$I$17</formula>
    </cfRule>
  </conditionalFormatting>
  <conditionalFormatting sqref="E17:G17">
    <cfRule type="cellIs" dxfId="1" priority="232" stopIfTrue="1" operator="greaterThan">
      <formula>$D$17</formula>
    </cfRule>
  </conditionalFormatting>
  <conditionalFormatting sqref="I17">
    <cfRule type="cellIs" dxfId="1" priority="233" stopIfTrue="1" operator="greaterThan">
      <formula>$F$17</formula>
    </cfRule>
    <cfRule type="cellIs" dxfId="1" priority="234" stopIfTrue="1" operator="greaterThan">
      <formula>$G$17</formula>
    </cfRule>
  </conditionalFormatting>
  <conditionalFormatting sqref="J17">
    <cfRule type="expression" dxfId="3" priority="235" stopIfTrue="1">
      <formula>$J$17-$L$17&lt;$M$17-$O$17</formula>
    </cfRule>
  </conditionalFormatting>
  <conditionalFormatting sqref="K17:M17">
    <cfRule type="cellIs" dxfId="1" priority="236" stopIfTrue="1" operator="greaterThan">
      <formula>$J$17</formula>
    </cfRule>
  </conditionalFormatting>
  <conditionalFormatting sqref="O17">
    <cfRule type="cellIs" dxfId="1" priority="237" stopIfTrue="1" operator="greaterThan">
      <formula>$L$17</formula>
    </cfRule>
    <cfRule type="cellIs" dxfId="1" priority="238" stopIfTrue="1" operator="greaterThan">
      <formula>$M$17</formula>
    </cfRule>
  </conditionalFormatting>
  <conditionalFormatting sqref="D18">
    <cfRule type="expression" dxfId="3" priority="245" stopIfTrue="1">
      <formula>$D$18-$F$18&lt;$G$18-$I$18</formula>
    </cfRule>
  </conditionalFormatting>
  <conditionalFormatting sqref="E18:G18">
    <cfRule type="cellIs" dxfId="1" priority="246" stopIfTrue="1" operator="greaterThan">
      <formula>$D$18</formula>
    </cfRule>
  </conditionalFormatting>
  <conditionalFormatting sqref="I18">
    <cfRule type="cellIs" dxfId="1" priority="247" stopIfTrue="1" operator="greaterThan">
      <formula>$F$18</formula>
    </cfRule>
    <cfRule type="cellIs" dxfId="1" priority="248" stopIfTrue="1" operator="greaterThan">
      <formula>$G$18</formula>
    </cfRule>
  </conditionalFormatting>
  <conditionalFormatting sqref="J18">
    <cfRule type="expression" dxfId="3" priority="249" stopIfTrue="1">
      <formula>$J$18-$L$18&lt;$M$18-$O$18</formula>
    </cfRule>
  </conditionalFormatting>
  <conditionalFormatting sqref="K18:M18">
    <cfRule type="cellIs" dxfId="1" priority="250" stopIfTrue="1" operator="greaterThan">
      <formula>$J$18</formula>
    </cfRule>
  </conditionalFormatting>
  <conditionalFormatting sqref="O18">
    <cfRule type="cellIs" dxfId="1" priority="251" stopIfTrue="1" operator="greaterThan">
      <formula>$L$18</formula>
    </cfRule>
    <cfRule type="cellIs" dxfId="1" priority="252" stopIfTrue="1" operator="greaterThan">
      <formula>$M$18</formula>
    </cfRule>
  </conditionalFormatting>
  <conditionalFormatting sqref="D19">
    <cfRule type="expression" dxfId="3" priority="410" stopIfTrue="1">
      <formula>$D$19-$F$19&lt;$G$19-$I$19</formula>
    </cfRule>
  </conditionalFormatting>
  <conditionalFormatting sqref="E19:G19">
    <cfRule type="cellIs" dxfId="1" priority="260" stopIfTrue="1" operator="greaterThan">
      <formula>$D$19</formula>
    </cfRule>
  </conditionalFormatting>
  <conditionalFormatting sqref="I19">
    <cfRule type="cellIs" dxfId="1" priority="261" stopIfTrue="1" operator="greaterThan">
      <formula>$F$19</formula>
    </cfRule>
    <cfRule type="cellIs" dxfId="1" priority="262" stopIfTrue="1" operator="greaterThan">
      <formula>$G$19</formula>
    </cfRule>
  </conditionalFormatting>
  <conditionalFormatting sqref="J19">
    <cfRule type="expression" dxfId="3" priority="263" stopIfTrue="1">
      <formula>$J$19-$L$19&lt;$M$19-$O$19</formula>
    </cfRule>
  </conditionalFormatting>
  <conditionalFormatting sqref="K19:M19">
    <cfRule type="cellIs" dxfId="1" priority="264" stopIfTrue="1" operator="greaterThan">
      <formula>$J$19</formula>
    </cfRule>
  </conditionalFormatting>
  <conditionalFormatting sqref="O19">
    <cfRule type="cellIs" dxfId="1" priority="265" stopIfTrue="1" operator="greaterThan">
      <formula>$L$19</formula>
    </cfRule>
    <cfRule type="cellIs" dxfId="1" priority="266" stopIfTrue="1" operator="greaterThan">
      <formula>$M$19</formula>
    </cfRule>
  </conditionalFormatting>
  <conditionalFormatting sqref="D20">
    <cfRule type="expression" dxfId="3" priority="273" stopIfTrue="1">
      <formula>$D$20-$F$20&lt;$G$20-$I$20</formula>
    </cfRule>
  </conditionalFormatting>
  <conditionalFormatting sqref="E20:G20">
    <cfRule type="cellIs" dxfId="1" priority="274" stopIfTrue="1" operator="greaterThan">
      <formula>$D$20</formula>
    </cfRule>
  </conditionalFormatting>
  <conditionalFormatting sqref="I20">
    <cfRule type="cellIs" dxfId="1" priority="275" stopIfTrue="1" operator="greaterThan">
      <formula>$F$20</formula>
    </cfRule>
    <cfRule type="cellIs" dxfId="1" priority="276" stopIfTrue="1" operator="greaterThan">
      <formula>$G$20</formula>
    </cfRule>
  </conditionalFormatting>
  <conditionalFormatting sqref="J20">
    <cfRule type="expression" dxfId="3" priority="277" stopIfTrue="1">
      <formula>$J$20-$L$20&lt;$M$20-$O$20</formula>
    </cfRule>
  </conditionalFormatting>
  <conditionalFormatting sqref="K20:M20">
    <cfRule type="cellIs" dxfId="1" priority="278" stopIfTrue="1" operator="greaterThan">
      <formula>$J$20</formula>
    </cfRule>
  </conditionalFormatting>
  <conditionalFormatting sqref="O20">
    <cfRule type="cellIs" dxfId="1" priority="279" stopIfTrue="1" operator="greaterThan">
      <formula>$L$20</formula>
    </cfRule>
    <cfRule type="cellIs" dxfId="1" priority="280" stopIfTrue="1" operator="greaterThan">
      <formula>$M$20</formula>
    </cfRule>
  </conditionalFormatting>
  <conditionalFormatting sqref="D21">
    <cfRule type="expression" dxfId="3" priority="411" stopIfTrue="1">
      <formula>$D$21-$F$21&lt;$G$21-$I$21</formula>
    </cfRule>
  </conditionalFormatting>
  <conditionalFormatting sqref="E21:G21">
    <cfRule type="cellIs" dxfId="1" priority="288" stopIfTrue="1" operator="greaterThan">
      <formula>$D$21</formula>
    </cfRule>
  </conditionalFormatting>
  <conditionalFormatting sqref="I21">
    <cfRule type="cellIs" dxfId="1" priority="289" stopIfTrue="1" operator="greaterThan">
      <formula>$F$21</formula>
    </cfRule>
    <cfRule type="cellIs" dxfId="1" priority="290" stopIfTrue="1" operator="greaterThan">
      <formula>$G$21</formula>
    </cfRule>
  </conditionalFormatting>
  <conditionalFormatting sqref="J21">
    <cfRule type="expression" dxfId="3" priority="291" stopIfTrue="1">
      <formula>$J$21-$L$21&lt;$M$21-$O$21</formula>
    </cfRule>
  </conditionalFormatting>
  <conditionalFormatting sqref="K21:M21">
    <cfRule type="cellIs" dxfId="1" priority="292" stopIfTrue="1" operator="greaterThan">
      <formula>$J$21</formula>
    </cfRule>
  </conditionalFormatting>
  <conditionalFormatting sqref="O21">
    <cfRule type="cellIs" dxfId="1" priority="89" stopIfTrue="1" operator="greaterThan">
      <formula>$L$21</formula>
    </cfRule>
    <cfRule type="cellIs" dxfId="1" priority="90" stopIfTrue="1" operator="greaterThan">
      <formula>$M$21</formula>
    </cfRule>
  </conditionalFormatting>
  <conditionalFormatting sqref="D22">
    <cfRule type="expression" dxfId="3" priority="412" stopIfTrue="1">
      <formula>$D$22-$F$22&lt;$G$22-$I$22</formula>
    </cfRule>
  </conditionalFormatting>
  <conditionalFormatting sqref="E22:G22">
    <cfRule type="cellIs" dxfId="1" priority="413" stopIfTrue="1" operator="greaterThan">
      <formula>$D$22</formula>
    </cfRule>
  </conditionalFormatting>
  <conditionalFormatting sqref="I22">
    <cfRule type="cellIs" dxfId="1" priority="428" stopIfTrue="1" operator="greaterThan">
      <formula>$F$22</formula>
    </cfRule>
    <cfRule type="cellIs" dxfId="1" priority="429" stopIfTrue="1" operator="greaterThan">
      <formula>$G$22</formula>
    </cfRule>
  </conditionalFormatting>
  <conditionalFormatting sqref="J22">
    <cfRule type="expression" dxfId="3" priority="417" stopIfTrue="1">
      <formula>$J$22-$L$22&lt;$M$22-$O$22</formula>
    </cfRule>
  </conditionalFormatting>
  <conditionalFormatting sqref="K22:M22">
    <cfRule type="cellIs" dxfId="1" priority="419" stopIfTrue="1" operator="greaterThan">
      <formula>$J$22</formula>
    </cfRule>
  </conditionalFormatting>
  <conditionalFormatting sqref="O22">
    <cfRule type="cellIs" dxfId="1" priority="426" stopIfTrue="1" operator="greaterThan">
      <formula>$L$22</formula>
    </cfRule>
    <cfRule type="cellIs" dxfId="1" priority="427" stopIfTrue="1" operator="greaterThan">
      <formula>$M$22</formula>
    </cfRule>
  </conditionalFormatting>
  <conditionalFormatting sqref="H6:H22">
    <cfRule type="cellIs" dxfId="1" priority="415" stopIfTrue="1" operator="greaterThan">
      <formula>$E$6</formula>
    </cfRule>
  </conditionalFormatting>
  <conditionalFormatting sqref="N6:N22">
    <cfRule type="cellIs" dxfId="1" priority="420" stopIfTrue="1" operator="greaterThan">
      <formula>$K$6</formula>
    </cfRule>
    <cfRule type="cellIs" dxfId="1" priority="421" stopIfTrue="1" operator="greaterThan">
      <formula>$M$6</formula>
    </cfRule>
  </conditionalFormatting>
  <conditionalFormatting sqref="K6;M6">
    <cfRule type="cellIs" dxfId="1" priority="418" stopIfTrue="1" operator="greaterThan">
      <formula>$J$6</formula>
    </cfRule>
  </conditionalFormatting>
  <pageMargins left="0.78740157480315" right="0" top="0.433070866141732" bottom="0" header="0" footer="0"/>
  <pageSetup paperSize="1" scale="80" orientation="landscape" verticalDpi="12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opLeftCell="A4" workbookViewId="0">
      <selection activeCell="E10" sqref="E10"/>
    </sheetView>
  </sheetViews>
  <sheetFormatPr defaultColWidth="9" defaultRowHeight="12"/>
  <cols>
    <col min="1" max="1" width="18.8555555555556" style="242" customWidth="1"/>
    <col min="2" max="2" width="7.42222222222222" style="242" customWidth="1"/>
    <col min="3" max="3" width="7.85555555555556" style="242" customWidth="1"/>
    <col min="4" max="4" width="8.28888888888889" style="242" customWidth="1"/>
    <col min="5" max="5" width="7.71111111111111" style="242" customWidth="1"/>
    <col min="6" max="6" width="7.28888888888889" style="242" customWidth="1"/>
    <col min="7" max="7" width="9.85555555555556" style="242" customWidth="1"/>
    <col min="8" max="8" width="5.85555555555556" style="242" customWidth="1"/>
    <col min="9" max="9" width="8" style="242" customWidth="1"/>
    <col min="10" max="10" width="7.71111111111111" style="242" customWidth="1"/>
    <col min="11" max="11" width="7.42222222222222" style="242" customWidth="1"/>
    <col min="12" max="12" width="7.85555555555556" style="242" customWidth="1"/>
    <col min="13" max="13" width="7.56666666666667" style="242" customWidth="1"/>
    <col min="14" max="14" width="0.711111111111111" style="242" customWidth="1"/>
    <col min="15" max="15" width="0.855555555555556" style="242" customWidth="1"/>
    <col min="16" max="16384" width="9.14444444444444" style="242"/>
  </cols>
  <sheetData>
    <row r="1" ht="12.75" spans="1:13">
      <c r="A1" s="102"/>
      <c r="B1" s="102" t="s">
        <v>350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153"/>
    </row>
    <row r="2" ht="13.5" spans="2:13">
      <c r="B2" s="244" t="s">
        <v>351</v>
      </c>
      <c r="C2" s="245"/>
      <c r="D2" s="245"/>
      <c r="E2" s="245"/>
      <c r="F2" s="245"/>
      <c r="G2" s="245"/>
      <c r="H2" s="245"/>
      <c r="I2" s="245"/>
      <c r="J2" s="342"/>
      <c r="K2" s="342"/>
      <c r="L2" s="342"/>
      <c r="M2" s="343"/>
    </row>
    <row r="3" ht="67.5" customHeight="1" spans="1:13">
      <c r="A3" s="246" t="s">
        <v>352</v>
      </c>
      <c r="B3" s="247" t="s">
        <v>353</v>
      </c>
      <c r="C3" s="248" t="s">
        <v>354</v>
      </c>
      <c r="D3" s="249"/>
      <c r="E3" s="250" t="s">
        <v>355</v>
      </c>
      <c r="F3" s="249" t="s">
        <v>356</v>
      </c>
      <c r="G3" s="249"/>
      <c r="H3" s="249" t="s">
        <v>357</v>
      </c>
      <c r="I3" s="249"/>
      <c r="J3" s="249" t="s">
        <v>358</v>
      </c>
      <c r="K3" s="249"/>
      <c r="L3" s="249"/>
      <c r="M3" s="344"/>
    </row>
    <row r="4" ht="99.75" customHeight="1" spans="1:13">
      <c r="A4" s="251"/>
      <c r="B4" s="252"/>
      <c r="C4" s="253" t="s">
        <v>359</v>
      </c>
      <c r="D4" s="254" t="s">
        <v>360</v>
      </c>
      <c r="E4" s="255"/>
      <c r="F4" s="254" t="s">
        <v>361</v>
      </c>
      <c r="G4" s="256" t="s">
        <v>362</v>
      </c>
      <c r="H4" s="254" t="s">
        <v>363</v>
      </c>
      <c r="I4" s="256" t="s">
        <v>364</v>
      </c>
      <c r="J4" s="256" t="s">
        <v>365</v>
      </c>
      <c r="K4" s="256" t="s">
        <v>366</v>
      </c>
      <c r="L4" s="345" t="s">
        <v>367</v>
      </c>
      <c r="M4" s="346"/>
    </row>
    <row r="5" ht="12.75" spans="1:13">
      <c r="A5" s="257" t="s">
        <v>58</v>
      </c>
      <c r="B5" s="258" t="s">
        <v>59</v>
      </c>
      <c r="C5" s="259">
        <v>1</v>
      </c>
      <c r="D5" s="260">
        <v>2</v>
      </c>
      <c r="E5" s="260">
        <v>3</v>
      </c>
      <c r="F5" s="260">
        <v>4</v>
      </c>
      <c r="G5" s="260">
        <v>5</v>
      </c>
      <c r="H5" s="260">
        <v>6</v>
      </c>
      <c r="I5" s="260">
        <v>7</v>
      </c>
      <c r="J5" s="347">
        <v>8</v>
      </c>
      <c r="K5" s="348">
        <v>9</v>
      </c>
      <c r="L5" s="349">
        <v>10</v>
      </c>
      <c r="M5" s="350"/>
    </row>
    <row r="6" ht="12.75" spans="1:13">
      <c r="A6" s="261" t="s">
        <v>368</v>
      </c>
      <c r="B6" s="262">
        <v>1</v>
      </c>
      <c r="C6" s="263">
        <v>568</v>
      </c>
      <c r="D6" s="264">
        <v>328</v>
      </c>
      <c r="E6" s="264">
        <v>340</v>
      </c>
      <c r="F6" s="264">
        <v>768</v>
      </c>
      <c r="G6" s="264">
        <v>230</v>
      </c>
      <c r="H6" s="264"/>
      <c r="I6" s="264"/>
      <c r="J6" s="264"/>
      <c r="K6" s="351"/>
      <c r="L6" s="351"/>
      <c r="M6" s="352"/>
    </row>
    <row r="7" ht="48" customHeight="1" spans="1:13">
      <c r="A7" s="265" t="s">
        <v>369</v>
      </c>
      <c r="B7" s="266">
        <v>2</v>
      </c>
      <c r="C7" s="267">
        <v>23</v>
      </c>
      <c r="D7" s="268">
        <v>12</v>
      </c>
      <c r="E7" s="268">
        <v>20</v>
      </c>
      <c r="F7" s="269">
        <v>30</v>
      </c>
      <c r="G7" s="269">
        <v>23</v>
      </c>
      <c r="H7" s="269"/>
      <c r="I7" s="269"/>
      <c r="J7" s="268"/>
      <c r="K7" s="336"/>
      <c r="L7" s="353"/>
      <c r="M7" s="354"/>
    </row>
    <row r="8" ht="26.25" customHeight="1" spans="1:13">
      <c r="A8" s="270" t="s">
        <v>370</v>
      </c>
      <c r="B8" s="270"/>
      <c r="C8" s="270"/>
      <c r="D8" s="270"/>
      <c r="E8" s="270"/>
      <c r="F8" s="270"/>
      <c r="G8" s="270"/>
      <c r="H8" s="270"/>
      <c r="I8" s="270"/>
      <c r="J8" s="270"/>
      <c r="K8" s="270"/>
      <c r="L8" s="270"/>
      <c r="M8" s="101"/>
    </row>
    <row r="9" ht="22.5" customHeight="1" spans="1:13">
      <c r="A9" s="271" t="s">
        <v>371</v>
      </c>
      <c r="B9" s="270"/>
      <c r="C9" s="270"/>
      <c r="D9" s="270"/>
      <c r="E9" s="270"/>
      <c r="F9" s="270"/>
      <c r="G9" s="270"/>
      <c r="H9" s="270"/>
      <c r="I9" s="270"/>
      <c r="J9" s="270"/>
      <c r="K9" s="270"/>
      <c r="L9" s="270"/>
      <c r="M9" s="101"/>
    </row>
    <row r="10" ht="24" customHeight="1" spans="1:13">
      <c r="A10" s="272" t="s">
        <v>372</v>
      </c>
      <c r="B10" s="272"/>
      <c r="C10" s="272"/>
      <c r="D10" s="272"/>
      <c r="E10" s="273">
        <v>663</v>
      </c>
      <c r="F10" s="274" t="s">
        <v>373</v>
      </c>
      <c r="G10" s="274"/>
      <c r="H10" s="273">
        <v>204</v>
      </c>
      <c r="I10" s="274" t="s">
        <v>374</v>
      </c>
      <c r="J10" s="274"/>
      <c r="K10" s="274"/>
      <c r="L10" s="274"/>
      <c r="M10" s="273">
        <v>0</v>
      </c>
    </row>
    <row r="11" customHeight="1" spans="1:12">
      <c r="A11" s="275" t="s">
        <v>375</v>
      </c>
      <c r="B11" s="275"/>
      <c r="C11" s="275"/>
      <c r="D11" s="275"/>
      <c r="E11" s="275"/>
      <c r="F11" s="275"/>
      <c r="G11" s="275"/>
      <c r="H11" s="275"/>
      <c r="I11" s="275"/>
      <c r="J11" s="355"/>
      <c r="K11" s="356"/>
      <c r="L11" s="356"/>
    </row>
    <row r="12" ht="12.75" spans="1:13">
      <c r="A12" s="276"/>
      <c r="B12" s="277" t="s">
        <v>376</v>
      </c>
      <c r="C12" s="278"/>
      <c r="D12" s="278"/>
      <c r="E12" s="278"/>
      <c r="F12" s="278"/>
      <c r="G12" s="278"/>
      <c r="H12" s="278"/>
      <c r="I12" s="278"/>
      <c r="J12" s="278"/>
      <c r="K12" s="278"/>
      <c r="L12" s="278"/>
      <c r="M12" s="278"/>
    </row>
    <row r="13" ht="13.5" spans="1:13">
      <c r="A13" s="279"/>
      <c r="B13" s="280" t="s">
        <v>377</v>
      </c>
      <c r="C13" s="281"/>
      <c r="D13" s="281"/>
      <c r="E13" s="281"/>
      <c r="F13" s="281"/>
      <c r="G13" s="281"/>
      <c r="H13" s="281"/>
      <c r="I13" s="281"/>
      <c r="J13" s="281"/>
      <c r="K13" s="281"/>
      <c r="L13" s="281"/>
      <c r="M13" s="281"/>
    </row>
    <row r="14" ht="67.5" customHeight="1" spans="1:13">
      <c r="A14" s="246" t="s">
        <v>352</v>
      </c>
      <c r="B14" s="282" t="s">
        <v>353</v>
      </c>
      <c r="C14" s="248" t="s">
        <v>378</v>
      </c>
      <c r="D14" s="249"/>
      <c r="E14" s="283"/>
      <c r="F14" s="284" t="s">
        <v>379</v>
      </c>
      <c r="G14" s="285"/>
      <c r="H14" s="286" t="s">
        <v>380</v>
      </c>
      <c r="I14" s="284" t="s">
        <v>381</v>
      </c>
      <c r="J14" s="357"/>
      <c r="K14" s="357"/>
      <c r="L14" s="357"/>
      <c r="M14" s="358"/>
    </row>
    <row r="15" ht="44.25" customHeight="1" spans="1:13">
      <c r="A15" s="251"/>
      <c r="B15" s="287"/>
      <c r="C15" s="288" t="s">
        <v>359</v>
      </c>
      <c r="D15" s="254" t="s">
        <v>382</v>
      </c>
      <c r="E15" s="289"/>
      <c r="F15" s="290"/>
      <c r="G15" s="291"/>
      <c r="H15" s="292"/>
      <c r="I15" s="359"/>
      <c r="J15" s="360"/>
      <c r="K15" s="360"/>
      <c r="L15" s="360"/>
      <c r="M15" s="361"/>
    </row>
    <row r="16" ht="79.5" customHeight="1" spans="1:13">
      <c r="A16" s="251"/>
      <c r="B16" s="293"/>
      <c r="C16" s="294"/>
      <c r="D16" s="256" t="s">
        <v>383</v>
      </c>
      <c r="E16" s="295" t="s">
        <v>384</v>
      </c>
      <c r="F16" s="256" t="s">
        <v>385</v>
      </c>
      <c r="G16" s="256" t="s">
        <v>386</v>
      </c>
      <c r="H16" s="296"/>
      <c r="I16" s="256" t="s">
        <v>387</v>
      </c>
      <c r="J16" s="256" t="s">
        <v>388</v>
      </c>
      <c r="K16" s="295" t="s">
        <v>389</v>
      </c>
      <c r="L16" s="295" t="s">
        <v>390</v>
      </c>
      <c r="M16" s="362" t="s">
        <v>391</v>
      </c>
    </row>
    <row r="17" ht="12.75" spans="1:13">
      <c r="A17" s="257" t="s">
        <v>58</v>
      </c>
      <c r="B17" s="258" t="s">
        <v>59</v>
      </c>
      <c r="C17" s="259">
        <v>1</v>
      </c>
      <c r="D17" s="260">
        <v>2</v>
      </c>
      <c r="E17" s="260">
        <v>3</v>
      </c>
      <c r="F17" s="260">
        <v>4</v>
      </c>
      <c r="G17" s="260">
        <v>5</v>
      </c>
      <c r="H17" s="260">
        <v>6</v>
      </c>
      <c r="I17" s="260">
        <v>7</v>
      </c>
      <c r="J17" s="260">
        <v>8</v>
      </c>
      <c r="K17" s="363">
        <v>9</v>
      </c>
      <c r="L17" s="363">
        <v>10</v>
      </c>
      <c r="M17" s="364">
        <v>11</v>
      </c>
    </row>
    <row r="18" ht="12.75" spans="1:13">
      <c r="A18" s="261" t="s">
        <v>392</v>
      </c>
      <c r="B18" s="297">
        <v>1</v>
      </c>
      <c r="C18" s="298">
        <v>230</v>
      </c>
      <c r="D18" s="299">
        <v>150</v>
      </c>
      <c r="E18" s="299">
        <v>0</v>
      </c>
      <c r="F18" s="299">
        <v>246</v>
      </c>
      <c r="G18" s="299">
        <v>158</v>
      </c>
      <c r="H18" s="299"/>
      <c r="I18" s="299"/>
      <c r="J18" s="299"/>
      <c r="K18" s="365"/>
      <c r="L18" s="365"/>
      <c r="M18" s="366"/>
    </row>
    <row r="19" ht="51.75" customHeight="1" spans="1:13">
      <c r="A19" s="300" t="s">
        <v>393</v>
      </c>
      <c r="B19" s="301">
        <v>2</v>
      </c>
      <c r="C19" s="302">
        <v>15</v>
      </c>
      <c r="D19" s="269">
        <v>5</v>
      </c>
      <c r="E19" s="269">
        <v>0</v>
      </c>
      <c r="F19" s="269">
        <v>12</v>
      </c>
      <c r="G19" s="269">
        <v>10</v>
      </c>
      <c r="H19" s="269"/>
      <c r="I19" s="269"/>
      <c r="J19" s="269"/>
      <c r="K19" s="367"/>
      <c r="L19" s="367"/>
      <c r="M19" s="368"/>
    </row>
    <row r="20" ht="3" customHeight="1" spans="1:12">
      <c r="A20" s="303"/>
      <c r="B20" s="303"/>
      <c r="C20" s="303"/>
      <c r="D20" s="303"/>
      <c r="E20" s="303"/>
      <c r="F20" s="303"/>
      <c r="G20" s="303"/>
      <c r="H20" s="303"/>
      <c r="I20" s="303"/>
      <c r="J20" s="369"/>
      <c r="K20" s="369"/>
      <c r="L20" s="370"/>
    </row>
    <row r="21" s="240" customFormat="1" ht="3.75" customHeight="1" spans="1:12">
      <c r="A21" s="304"/>
      <c r="B21" s="304"/>
      <c r="C21" s="304"/>
      <c r="D21" s="304"/>
      <c r="E21" s="304"/>
      <c r="F21" s="304"/>
      <c r="G21" s="304"/>
      <c r="H21" s="304"/>
      <c r="I21" s="304"/>
      <c r="J21" s="304"/>
      <c r="K21" s="241"/>
      <c r="L21" s="241"/>
    </row>
    <row r="22" ht="12.75" spans="1:11">
      <c r="A22" s="276"/>
      <c r="B22" s="277" t="s">
        <v>394</v>
      </c>
      <c r="C22" s="153"/>
      <c r="D22" s="153"/>
      <c r="E22" s="153"/>
      <c r="F22" s="153"/>
      <c r="G22" s="153"/>
      <c r="H22" s="153"/>
      <c r="I22" s="153"/>
      <c r="J22" s="153"/>
      <c r="K22" s="153"/>
    </row>
    <row r="23" ht="12.75" spans="1:11">
      <c r="A23" s="279"/>
      <c r="B23" s="305" t="s">
        <v>395</v>
      </c>
      <c r="C23" s="306"/>
      <c r="D23" s="306"/>
      <c r="E23" s="306"/>
      <c r="F23" s="306"/>
      <c r="G23" s="306"/>
      <c r="H23" s="306"/>
      <c r="I23" s="306"/>
      <c r="J23" s="306"/>
      <c r="K23" s="306"/>
    </row>
    <row r="24" ht="12.75" spans="1:12">
      <c r="A24" s="246" t="s">
        <v>396</v>
      </c>
      <c r="B24" s="307"/>
      <c r="C24" s="308" t="s">
        <v>397</v>
      </c>
      <c r="D24" s="309"/>
      <c r="E24" s="309"/>
      <c r="F24" s="309"/>
      <c r="G24" s="309"/>
      <c r="H24" s="309"/>
      <c r="I24" s="309"/>
      <c r="J24" s="309"/>
      <c r="K24" s="371"/>
      <c r="L24" s="338"/>
    </row>
    <row r="25" ht="22.5" customHeight="1" spans="1:12">
      <c r="A25" s="251"/>
      <c r="B25" s="310"/>
      <c r="C25" s="311" t="s">
        <v>398</v>
      </c>
      <c r="D25" s="312"/>
      <c r="E25" s="313"/>
      <c r="F25" s="314"/>
      <c r="G25" s="312" t="s">
        <v>399</v>
      </c>
      <c r="H25" s="315"/>
      <c r="I25" s="372" t="s">
        <v>400</v>
      </c>
      <c r="J25" s="372" t="s">
        <v>401</v>
      </c>
      <c r="K25" s="372" t="s">
        <v>402</v>
      </c>
      <c r="L25" s="338"/>
    </row>
    <row r="26" ht="22.5" customHeight="1" spans="1:12">
      <c r="A26" s="316"/>
      <c r="B26" s="310"/>
      <c r="C26" s="317"/>
      <c r="D26" s="318" t="s">
        <v>403</v>
      </c>
      <c r="E26" s="254" t="s">
        <v>404</v>
      </c>
      <c r="F26" s="319"/>
      <c r="G26" s="318" t="s">
        <v>405</v>
      </c>
      <c r="H26" s="319" t="s">
        <v>406</v>
      </c>
      <c r="I26" s="373"/>
      <c r="J26" s="373"/>
      <c r="K26" s="373"/>
      <c r="L26" s="338"/>
    </row>
    <row r="27" ht="65.25" customHeight="1" spans="1:12">
      <c r="A27" s="320" t="s">
        <v>405</v>
      </c>
      <c r="B27" s="319" t="s">
        <v>407</v>
      </c>
      <c r="C27" s="321"/>
      <c r="D27" s="322"/>
      <c r="E27" s="323" t="s">
        <v>408</v>
      </c>
      <c r="F27" s="324" t="s">
        <v>409</v>
      </c>
      <c r="G27" s="325"/>
      <c r="H27" s="326"/>
      <c r="I27" s="374"/>
      <c r="J27" s="374"/>
      <c r="K27" s="374"/>
      <c r="L27" s="338"/>
    </row>
    <row r="28" ht="12.75" spans="1:12">
      <c r="A28" s="327">
        <v>1</v>
      </c>
      <c r="B28" s="326">
        <v>2</v>
      </c>
      <c r="C28" s="328">
        <v>3</v>
      </c>
      <c r="D28" s="329">
        <v>4</v>
      </c>
      <c r="E28" s="330">
        <v>5</v>
      </c>
      <c r="F28" s="331">
        <v>6</v>
      </c>
      <c r="G28" s="332">
        <v>7</v>
      </c>
      <c r="H28" s="332">
        <v>8</v>
      </c>
      <c r="I28" s="332">
        <v>9</v>
      </c>
      <c r="J28" s="375">
        <v>10</v>
      </c>
      <c r="K28" s="375">
        <v>11</v>
      </c>
      <c r="L28" s="376"/>
    </row>
    <row r="29" ht="23.25" customHeight="1" spans="1:12">
      <c r="A29" s="333">
        <v>38</v>
      </c>
      <c r="B29" s="334">
        <v>38</v>
      </c>
      <c r="C29" s="335">
        <v>18</v>
      </c>
      <c r="D29" s="333">
        <v>23</v>
      </c>
      <c r="E29" s="336">
        <v>48</v>
      </c>
      <c r="F29" s="334">
        <v>23</v>
      </c>
      <c r="G29" s="337">
        <v>17</v>
      </c>
      <c r="H29" s="336">
        <v>3</v>
      </c>
      <c r="I29" s="336">
        <v>32</v>
      </c>
      <c r="J29" s="336">
        <v>0</v>
      </c>
      <c r="K29" s="334">
        <v>0</v>
      </c>
      <c r="L29" s="370"/>
    </row>
    <row r="30" ht="6" customHeight="1" spans="1:12">
      <c r="A30" s="338"/>
      <c r="B30" s="338"/>
      <c r="C30" s="338"/>
      <c r="D30" s="338"/>
      <c r="E30" s="338"/>
      <c r="F30" s="338"/>
      <c r="G30" s="338"/>
      <c r="H30" s="338"/>
      <c r="I30" s="338"/>
      <c r="J30" s="338"/>
      <c r="K30" s="338"/>
      <c r="L30" s="370"/>
    </row>
    <row r="31" s="241" customFormat="1" ht="12.75" customHeight="1" spans="1:12">
      <c r="A31" s="339" t="s">
        <v>410</v>
      </c>
      <c r="B31" s="339"/>
      <c r="C31" s="339"/>
      <c r="D31" s="339"/>
      <c r="E31" s="339"/>
      <c r="F31" s="339"/>
      <c r="G31" s="273">
        <v>0</v>
      </c>
      <c r="H31" s="340" t="s">
        <v>411</v>
      </c>
      <c r="I31" s="377"/>
      <c r="J31" s="377"/>
      <c r="K31" s="378">
        <v>0</v>
      </c>
      <c r="L31" s="370"/>
    </row>
    <row r="32" s="241" customFormat="1" ht="12.75" customHeight="1" spans="1:12">
      <c r="A32" s="340" t="s">
        <v>412</v>
      </c>
      <c r="B32" s="340"/>
      <c r="C32" s="340"/>
      <c r="D32" s="340"/>
      <c r="E32" s="340"/>
      <c r="F32" s="340"/>
      <c r="G32" s="341"/>
      <c r="H32" s="340" t="s">
        <v>413</v>
      </c>
      <c r="I32" s="377"/>
      <c r="J32" s="377"/>
      <c r="K32" s="377"/>
      <c r="L32" s="370"/>
    </row>
    <row r="33" spans="1:10">
      <c r="A33" s="279"/>
      <c r="B33" s="279"/>
      <c r="C33" s="279"/>
      <c r="D33" s="279"/>
      <c r="E33" s="279"/>
      <c r="F33" s="279"/>
      <c r="G33" s="279"/>
      <c r="H33" s="279"/>
      <c r="I33" s="279"/>
      <c r="J33" s="279"/>
    </row>
    <row r="34" spans="1:10">
      <c r="A34" s="279"/>
      <c r="B34" s="279"/>
      <c r="C34" s="279"/>
      <c r="D34" s="279"/>
      <c r="E34" s="279"/>
      <c r="F34" s="279"/>
      <c r="G34" s="279"/>
      <c r="H34" s="279"/>
      <c r="I34" s="279"/>
      <c r="J34" s="279"/>
    </row>
    <row r="35" spans="1:10">
      <c r="A35" s="279"/>
      <c r="B35" s="279"/>
      <c r="C35" s="279"/>
      <c r="D35" s="279"/>
      <c r="E35" s="279"/>
      <c r="F35" s="279"/>
      <c r="G35" s="279"/>
      <c r="H35" s="279"/>
      <c r="I35" s="279"/>
      <c r="J35" s="279"/>
    </row>
    <row r="36" spans="1:10">
      <c r="A36" s="279"/>
      <c r="B36" s="279"/>
      <c r="C36" s="279"/>
      <c r="D36" s="279"/>
      <c r="E36" s="279"/>
      <c r="F36" s="279"/>
      <c r="G36" s="279"/>
      <c r="H36" s="279"/>
      <c r="I36" s="279"/>
      <c r="J36" s="279"/>
    </row>
    <row r="37" spans="1:10">
      <c r="A37" s="279"/>
      <c r="B37" s="279"/>
      <c r="C37" s="279"/>
      <c r="D37" s="279"/>
      <c r="E37" s="279"/>
      <c r="F37" s="279"/>
      <c r="G37" s="279"/>
      <c r="H37" s="279"/>
      <c r="I37" s="279"/>
      <c r="J37" s="279"/>
    </row>
    <row r="38" spans="1:10">
      <c r="A38" s="279"/>
      <c r="B38" s="279"/>
      <c r="C38" s="279"/>
      <c r="D38" s="279"/>
      <c r="E38" s="279"/>
      <c r="F38" s="279"/>
      <c r="G38" s="279"/>
      <c r="H38" s="279"/>
      <c r="I38" s="279"/>
      <c r="J38" s="279"/>
    </row>
    <row r="39" spans="1:10">
      <c r="A39" s="279"/>
      <c r="B39" s="279"/>
      <c r="C39" s="279"/>
      <c r="D39" s="279"/>
      <c r="E39" s="279"/>
      <c r="F39" s="279"/>
      <c r="G39" s="279"/>
      <c r="H39" s="279"/>
      <c r="I39" s="279"/>
      <c r="J39" s="279"/>
    </row>
    <row r="40" spans="1:10">
      <c r="A40" s="279"/>
      <c r="B40" s="279"/>
      <c r="C40" s="279"/>
      <c r="D40" s="279"/>
      <c r="E40" s="279"/>
      <c r="F40" s="279"/>
      <c r="G40" s="279"/>
      <c r="H40" s="279"/>
      <c r="I40" s="279"/>
      <c r="J40" s="279"/>
    </row>
    <row r="41" spans="1:10">
      <c r="A41" s="279"/>
      <c r="B41" s="279"/>
      <c r="C41" s="279"/>
      <c r="D41" s="279"/>
      <c r="E41" s="279"/>
      <c r="F41" s="279"/>
      <c r="G41" s="279"/>
      <c r="H41" s="279"/>
      <c r="I41" s="279"/>
      <c r="J41" s="279"/>
    </row>
    <row r="42" spans="1:10">
      <c r="A42" s="279"/>
      <c r="B42" s="279"/>
      <c r="C42" s="279"/>
      <c r="D42" s="279"/>
      <c r="E42" s="279"/>
      <c r="F42" s="279"/>
      <c r="G42" s="279"/>
      <c r="H42" s="279"/>
      <c r="I42" s="279"/>
      <c r="J42" s="279"/>
    </row>
    <row r="43" spans="1:10">
      <c r="A43" s="279"/>
      <c r="B43" s="279"/>
      <c r="C43" s="279"/>
      <c r="D43" s="279"/>
      <c r="E43" s="279"/>
      <c r="F43" s="279"/>
      <c r="G43" s="279"/>
      <c r="H43" s="279"/>
      <c r="I43" s="279"/>
      <c r="J43" s="279"/>
    </row>
    <row r="44" spans="1:10">
      <c r="A44" s="279"/>
      <c r="B44" s="279"/>
      <c r="C44" s="279"/>
      <c r="D44" s="279"/>
      <c r="E44" s="279"/>
      <c r="F44" s="279"/>
      <c r="G44" s="279"/>
      <c r="H44" s="279"/>
      <c r="I44" s="279"/>
      <c r="J44" s="279"/>
    </row>
    <row r="45" spans="1:10">
      <c r="A45" s="279"/>
      <c r="B45" s="279"/>
      <c r="C45" s="279"/>
      <c r="D45" s="279"/>
      <c r="E45" s="279"/>
      <c r="F45" s="279"/>
      <c r="G45" s="279"/>
      <c r="H45" s="279"/>
      <c r="I45" s="279"/>
      <c r="J45" s="279"/>
    </row>
    <row r="46" spans="1:10">
      <c r="A46" s="279"/>
      <c r="B46" s="279"/>
      <c r="C46" s="279"/>
      <c r="D46" s="279"/>
      <c r="E46" s="279"/>
      <c r="F46" s="279"/>
      <c r="G46" s="279"/>
      <c r="H46" s="279"/>
      <c r="I46" s="279"/>
      <c r="J46" s="279"/>
    </row>
    <row r="47" spans="1:10">
      <c r="A47" s="279"/>
      <c r="B47" s="279"/>
      <c r="C47" s="279"/>
      <c r="D47" s="279"/>
      <c r="E47" s="279"/>
      <c r="F47" s="279"/>
      <c r="G47" s="279"/>
      <c r="H47" s="279"/>
      <c r="I47" s="279"/>
      <c r="J47" s="279"/>
    </row>
    <row r="48" spans="1:10">
      <c r="A48" s="279"/>
      <c r="B48" s="279"/>
      <c r="C48" s="279"/>
      <c r="D48" s="279"/>
      <c r="E48" s="279"/>
      <c r="F48" s="279"/>
      <c r="G48" s="279"/>
      <c r="H48" s="279"/>
      <c r="I48" s="279"/>
      <c r="J48" s="279"/>
    </row>
    <row r="49" spans="1:10">
      <c r="A49" s="279"/>
      <c r="B49" s="279"/>
      <c r="C49" s="279"/>
      <c r="D49" s="279"/>
      <c r="E49" s="279"/>
      <c r="F49" s="279"/>
      <c r="G49" s="279"/>
      <c r="H49" s="279"/>
      <c r="I49" s="279"/>
      <c r="J49" s="279"/>
    </row>
    <row r="50" spans="1:10">
      <c r="A50" s="279"/>
      <c r="B50" s="279"/>
      <c r="C50" s="279"/>
      <c r="D50" s="279"/>
      <c r="E50" s="279"/>
      <c r="F50" s="279"/>
      <c r="G50" s="279"/>
      <c r="H50" s="279"/>
      <c r="I50" s="279"/>
      <c r="J50" s="279"/>
    </row>
  </sheetData>
  <sheetProtection password="83B8" sheet="1"/>
  <mergeCells count="47">
    <mergeCell ref="B1:M1"/>
    <mergeCell ref="B2:M2"/>
    <mergeCell ref="C3:D3"/>
    <mergeCell ref="F3:G3"/>
    <mergeCell ref="H3:I3"/>
    <mergeCell ref="J3:M3"/>
    <mergeCell ref="L4:M4"/>
    <mergeCell ref="L5:M5"/>
    <mergeCell ref="L6:M6"/>
    <mergeCell ref="L7:M7"/>
    <mergeCell ref="A8:L8"/>
    <mergeCell ref="A9:L9"/>
    <mergeCell ref="A10:D10"/>
    <mergeCell ref="F10:G10"/>
    <mergeCell ref="I10:L10"/>
    <mergeCell ref="A11:I11"/>
    <mergeCell ref="B12:M12"/>
    <mergeCell ref="B13:M13"/>
    <mergeCell ref="C14:E14"/>
    <mergeCell ref="D15:E15"/>
    <mergeCell ref="B22:K22"/>
    <mergeCell ref="B23:K23"/>
    <mergeCell ref="C24:K24"/>
    <mergeCell ref="D25:F25"/>
    <mergeCell ref="G25:H25"/>
    <mergeCell ref="E26:F26"/>
    <mergeCell ref="A31:F31"/>
    <mergeCell ref="H31:J31"/>
    <mergeCell ref="A32:F32"/>
    <mergeCell ref="H32:K32"/>
    <mergeCell ref="A3:A4"/>
    <mergeCell ref="A14:A16"/>
    <mergeCell ref="B3:B4"/>
    <mergeCell ref="B14:B16"/>
    <mergeCell ref="C15:C16"/>
    <mergeCell ref="C25:C27"/>
    <mergeCell ref="D26:D27"/>
    <mergeCell ref="E3:E4"/>
    <mergeCell ref="G26:G27"/>
    <mergeCell ref="H14:H16"/>
    <mergeCell ref="H26:H27"/>
    <mergeCell ref="I25:I27"/>
    <mergeCell ref="J25:J27"/>
    <mergeCell ref="K25:K27"/>
    <mergeCell ref="A24:B26"/>
    <mergeCell ref="F14:G15"/>
    <mergeCell ref="I14:M15"/>
  </mergeCells>
  <conditionalFormatting sqref="L6:M6">
    <cfRule type="cellIs" dxfId="1" priority="64" stopIfTrue="1" operator="greaterThan">
      <formula>$K$6</formula>
    </cfRule>
  </conditionalFormatting>
  <conditionalFormatting sqref="D7">
    <cfRule type="cellIs" dxfId="1" priority="23" stopIfTrue="1" operator="greaterThan">
      <formula>$C$7</formula>
    </cfRule>
    <cfRule type="cellIs" dxfId="1" priority="24" stopIfTrue="1" operator="greaterThan">
      <formula>$D$6</formula>
    </cfRule>
  </conditionalFormatting>
  <conditionalFormatting sqref="E7">
    <cfRule type="cellIs" dxfId="1" priority="34" stopIfTrue="1" operator="greaterThan">
      <formula>$E$6</formula>
    </cfRule>
    <cfRule type="cellIs" dxfId="1" priority="35" stopIfTrue="1" operator="greaterThan">
      <formula>$C$7</formula>
    </cfRule>
  </conditionalFormatting>
  <conditionalFormatting sqref="G7">
    <cfRule type="cellIs" dxfId="1" priority="26" stopIfTrue="1" operator="greaterThan">
      <formula>$F$7</formula>
    </cfRule>
    <cfRule type="cellIs" dxfId="1" priority="27" stopIfTrue="1" operator="greaterThan">
      <formula>$G$6</formula>
    </cfRule>
  </conditionalFormatting>
  <conditionalFormatting sqref="I7">
    <cfRule type="cellIs" dxfId="1" priority="28" stopIfTrue="1" operator="greaterThan">
      <formula>$H$7</formula>
    </cfRule>
    <cfRule type="cellIs" dxfId="1" priority="29" stopIfTrue="1" operator="greaterThan">
      <formula>$I$6</formula>
    </cfRule>
  </conditionalFormatting>
  <conditionalFormatting sqref="K7">
    <cfRule type="cellIs" dxfId="1" priority="65" stopIfTrue="1" operator="greaterThan">
      <formula>$J$7</formula>
    </cfRule>
    <cfRule type="cellIs" dxfId="1" priority="66" stopIfTrue="1" operator="greaterThan">
      <formula>$K$6</formula>
    </cfRule>
  </conditionalFormatting>
  <conditionalFormatting sqref="L7:M7">
    <cfRule type="cellIs" dxfId="1" priority="67" stopIfTrue="1" operator="greaterThan">
      <formula>$L$6</formula>
    </cfRule>
    <cfRule type="cellIs" dxfId="1" priority="68" stopIfTrue="1" operator="greaterThan">
      <formula>$K$7</formula>
    </cfRule>
  </conditionalFormatting>
  <conditionalFormatting sqref="D19">
    <cfRule type="cellIs" dxfId="1" priority="69" stopIfTrue="1" operator="greaterThan">
      <formula>$C$19</formula>
    </cfRule>
  </conditionalFormatting>
  <conditionalFormatting sqref="E19">
    <cfRule type="cellIs" dxfId="1" priority="10" stopIfTrue="1" operator="greaterThan">
      <formula>$C$19</formula>
    </cfRule>
    <cfRule type="cellIs" dxfId="1" priority="11" stopIfTrue="1" operator="greaterThan">
      <formula>$E$18</formula>
    </cfRule>
  </conditionalFormatting>
  <conditionalFormatting sqref="F19">
    <cfRule type="cellIs" dxfId="1" priority="12" stopIfTrue="1" operator="greaterThan">
      <formula>$F$18</formula>
    </cfRule>
  </conditionalFormatting>
  <conditionalFormatting sqref="G19">
    <cfRule type="cellIs" dxfId="1" priority="13" stopIfTrue="1" operator="greaterThan">
      <formula>$G$18</formula>
    </cfRule>
  </conditionalFormatting>
  <conditionalFormatting sqref="H19">
    <cfRule type="cellIs" dxfId="1" priority="14" stopIfTrue="1" operator="greaterThan">
      <formula>$H$18</formula>
    </cfRule>
  </conditionalFormatting>
  <conditionalFormatting sqref="I19">
    <cfRule type="cellIs" dxfId="1" priority="15" stopIfTrue="1" operator="greaterThan">
      <formula>$I$18</formula>
    </cfRule>
  </conditionalFormatting>
  <conditionalFormatting sqref="J19">
    <cfRule type="cellIs" dxfId="1" priority="16" stopIfTrue="1" operator="greaterThan">
      <formula>$J$18</formula>
    </cfRule>
  </conditionalFormatting>
  <conditionalFormatting sqref="K19">
    <cfRule type="cellIs" dxfId="1" priority="17" stopIfTrue="1" operator="greaterThan">
      <formula>$K$18</formula>
    </cfRule>
  </conditionalFormatting>
  <conditionalFormatting sqref="L19">
    <cfRule type="cellIs" dxfId="1" priority="18" stopIfTrue="1" operator="greaterThan">
      <formula>$L$18</formula>
    </cfRule>
  </conditionalFormatting>
  <conditionalFormatting sqref="M19">
    <cfRule type="cellIs" dxfId="1" priority="19" stopIfTrue="1" operator="greaterThan">
      <formula>$M$18</formula>
    </cfRule>
  </conditionalFormatting>
  <conditionalFormatting sqref="B29">
    <cfRule type="cellIs" dxfId="1" priority="30" stopIfTrue="1" operator="greaterThan">
      <formula>$A$29</formula>
    </cfRule>
  </conditionalFormatting>
  <conditionalFormatting sqref="D29">
    <cfRule type="cellIs" dxfId="1" priority="31" stopIfTrue="1" operator="greaterThan">
      <formula>$E$29+$F$29</formula>
    </cfRule>
  </conditionalFormatting>
  <conditionalFormatting sqref="H29">
    <cfRule type="cellIs" dxfId="1" priority="32" stopIfTrue="1" operator="greaterThan">
      <formula>$G$29</formula>
    </cfRule>
  </conditionalFormatting>
  <conditionalFormatting sqref="K31">
    <cfRule type="cellIs" dxfId="1" priority="33" stopIfTrue="1" operator="greaterThan">
      <formula>$G$31</formula>
    </cfRule>
  </conditionalFormatting>
  <conditionalFormatting sqref="C7;D6:E6">
    <cfRule type="cellIs" dxfId="1" priority="20" stopIfTrue="1" operator="greaterThan">
      <formula>$C$6</formula>
    </cfRule>
  </conditionalFormatting>
  <conditionalFormatting sqref="G6;F7">
    <cfRule type="cellIs" dxfId="1" priority="21" stopIfTrue="1" operator="greaterThan">
      <formula>$F$6</formula>
    </cfRule>
  </conditionalFormatting>
  <conditionalFormatting sqref="I6;H7">
    <cfRule type="cellIs" dxfId="1" priority="22" stopIfTrue="1" operator="greaterThan">
      <formula>$H$6</formula>
    </cfRule>
  </conditionalFormatting>
  <conditionalFormatting sqref="K6;J7">
    <cfRule type="cellIs" dxfId="1" priority="63" stopIfTrue="1" operator="greaterThan">
      <formula>$J$6</formula>
    </cfRule>
  </conditionalFormatting>
  <conditionalFormatting sqref="D18:E18;C19">
    <cfRule type="cellIs" dxfId="1" priority="7" stopIfTrue="1" operator="greaterThan">
      <formula>$C$18</formula>
    </cfRule>
  </conditionalFormatting>
  <pageMargins left="0.78740157480315" right="0" top="0.433070866141732" bottom="0" header="0" footer="0"/>
  <pageSetup paperSize="1" scale="83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40"/>
  <sheetViews>
    <sheetView workbookViewId="0">
      <selection activeCell="M21" sqref="M21"/>
    </sheetView>
  </sheetViews>
  <sheetFormatPr defaultColWidth="9" defaultRowHeight="12.75"/>
  <cols>
    <col min="1" max="1" width="2" style="101" customWidth="1"/>
    <col min="2" max="2" width="36" style="101" customWidth="1"/>
    <col min="3" max="3" width="6.42222222222222" style="101" customWidth="1"/>
    <col min="4" max="5" width="9.85555555555556" style="101" customWidth="1"/>
    <col min="6" max="6" width="12.1444444444444" style="101" customWidth="1"/>
    <col min="7" max="7" width="0.711111111111111" style="101" customWidth="1"/>
    <col min="8" max="8" width="1.14444444444444" style="101" customWidth="1"/>
    <col min="9" max="9" width="23.4222222222222" style="101" customWidth="1"/>
    <col min="10" max="11" width="7.14444444444444" style="101" customWidth="1"/>
    <col min="12" max="12" width="16.8555555555556" style="101" customWidth="1"/>
    <col min="13" max="13" width="16.4222222222222" style="101" customWidth="1"/>
    <col min="14" max="14" width="1" style="101" customWidth="1"/>
    <col min="15" max="16" width="1.42222222222222" style="101" customWidth="1"/>
    <col min="17" max="16384" width="9.14444444444444" style="101"/>
  </cols>
  <sheetData>
    <row r="1" ht="3.75" customHeight="1" spans="9:13">
      <c r="I1" s="183"/>
      <c r="J1" s="173"/>
      <c r="K1" s="173"/>
      <c r="L1" s="183"/>
      <c r="M1" s="183"/>
    </row>
    <row r="2" ht="1.5" customHeight="1"/>
    <row r="3" spans="2:11">
      <c r="B3" s="102" t="s">
        <v>414</v>
      </c>
      <c r="C3" s="153"/>
      <c r="D3" s="153"/>
      <c r="E3" s="153"/>
      <c r="F3" s="153"/>
      <c r="I3" s="102" t="s">
        <v>415</v>
      </c>
      <c r="J3" s="102"/>
      <c r="K3" s="102"/>
    </row>
    <row r="4" spans="2:11">
      <c r="B4" s="102" t="s">
        <v>416</v>
      </c>
      <c r="I4" s="102" t="s">
        <v>417</v>
      </c>
      <c r="J4" s="102"/>
      <c r="K4" s="102"/>
    </row>
    <row r="5" ht="5.25" customHeight="1"/>
    <row r="6" ht="72" customHeight="1" spans="2:13">
      <c r="B6" s="122" t="s">
        <v>418</v>
      </c>
      <c r="C6" s="154" t="s">
        <v>419</v>
      </c>
      <c r="D6" s="122" t="s">
        <v>420</v>
      </c>
      <c r="E6" s="122" t="s">
        <v>421</v>
      </c>
      <c r="I6" s="122" t="s">
        <v>418</v>
      </c>
      <c r="J6" s="154" t="s">
        <v>419</v>
      </c>
      <c r="K6" s="122" t="s">
        <v>422</v>
      </c>
      <c r="L6" s="123" t="s">
        <v>423</v>
      </c>
      <c r="M6" s="184"/>
    </row>
    <row r="7" ht="13.5" spans="2:13">
      <c r="B7" s="155" t="s">
        <v>424</v>
      </c>
      <c r="C7" s="155" t="s">
        <v>59</v>
      </c>
      <c r="D7" s="155">
        <v>1</v>
      </c>
      <c r="E7" s="155">
        <v>2</v>
      </c>
      <c r="I7" s="155" t="s">
        <v>424</v>
      </c>
      <c r="J7" s="185" t="s">
        <v>59</v>
      </c>
      <c r="K7" s="155">
        <v>1</v>
      </c>
      <c r="L7" s="186"/>
      <c r="M7" s="187"/>
    </row>
    <row r="8" ht="34.5" customHeight="1" spans="2:13">
      <c r="B8" s="156" t="s">
        <v>425</v>
      </c>
      <c r="C8" s="157" t="s">
        <v>426</v>
      </c>
      <c r="D8" s="158"/>
      <c r="E8" s="158"/>
      <c r="F8" s="159"/>
      <c r="I8" s="19" t="s">
        <v>427</v>
      </c>
      <c r="J8" s="188">
        <v>1</v>
      </c>
      <c r="K8" s="189"/>
      <c r="L8" s="190"/>
      <c r="M8" s="187"/>
    </row>
    <row r="9" ht="26.25" customHeight="1" spans="2:13">
      <c r="B9" s="156" t="s">
        <v>428</v>
      </c>
      <c r="C9" s="157" t="s">
        <v>429</v>
      </c>
      <c r="D9" s="158"/>
      <c r="E9" s="158"/>
      <c r="F9" s="159"/>
      <c r="I9" s="19" t="s">
        <v>430</v>
      </c>
      <c r="J9" s="191">
        <v>2</v>
      </c>
      <c r="K9" s="192"/>
      <c r="L9" s="193"/>
      <c r="M9" s="194"/>
    </row>
    <row r="10" ht="33" customHeight="1" spans="2:13">
      <c r="B10" s="156" t="s">
        <v>431</v>
      </c>
      <c r="C10" s="160" t="s">
        <v>432</v>
      </c>
      <c r="D10" s="158"/>
      <c r="E10" s="158"/>
      <c r="F10" s="159"/>
      <c r="I10" s="19" t="s">
        <v>433</v>
      </c>
      <c r="J10" s="195">
        <v>3</v>
      </c>
      <c r="K10" s="189"/>
      <c r="L10" s="193"/>
      <c r="M10" s="194"/>
    </row>
    <row r="11" ht="57" spans="2:13">
      <c r="B11" s="156" t="s">
        <v>434</v>
      </c>
      <c r="C11" s="160" t="s">
        <v>435</v>
      </c>
      <c r="D11" s="158"/>
      <c r="E11" s="158"/>
      <c r="F11" s="159"/>
      <c r="I11" s="196" t="s">
        <v>436</v>
      </c>
      <c r="J11" s="197">
        <v>3.1</v>
      </c>
      <c r="K11" s="192"/>
      <c r="L11" s="198"/>
      <c r="M11" s="194"/>
    </row>
    <row r="12" ht="45.75" customHeight="1" spans="2:13">
      <c r="B12" s="156" t="s">
        <v>437</v>
      </c>
      <c r="C12" s="157" t="s">
        <v>438</v>
      </c>
      <c r="D12" s="158"/>
      <c r="E12" s="158"/>
      <c r="F12" s="159"/>
      <c r="I12" s="19" t="s">
        <v>439</v>
      </c>
      <c r="J12" s="195">
        <v>4</v>
      </c>
      <c r="K12" s="189"/>
      <c r="L12" s="193"/>
      <c r="M12" s="194"/>
    </row>
    <row r="13" ht="68.25" spans="2:13">
      <c r="B13" s="156" t="s">
        <v>440</v>
      </c>
      <c r="C13" s="157" t="s">
        <v>441</v>
      </c>
      <c r="D13" s="158"/>
      <c r="E13" s="158"/>
      <c r="F13" s="159"/>
      <c r="I13" s="199" t="s">
        <v>442</v>
      </c>
      <c r="J13" s="200">
        <v>4.1</v>
      </c>
      <c r="K13" s="201"/>
      <c r="L13" s="201"/>
      <c r="M13" s="194"/>
    </row>
    <row r="14" ht="23.25" spans="2:13">
      <c r="B14" s="156" t="s">
        <v>443</v>
      </c>
      <c r="C14" s="157" t="s">
        <v>60</v>
      </c>
      <c r="D14" s="158"/>
      <c r="E14" s="158"/>
      <c r="F14" s="159"/>
      <c r="I14" s="202" t="s">
        <v>444</v>
      </c>
      <c r="J14" s="203">
        <v>4.2</v>
      </c>
      <c r="K14" s="204"/>
      <c r="L14" s="205"/>
      <c r="M14" s="194"/>
    </row>
    <row r="15" ht="22.5" spans="2:13">
      <c r="B15" s="161" t="s">
        <v>445</v>
      </c>
      <c r="C15" s="162"/>
      <c r="D15" s="162"/>
      <c r="E15" s="162"/>
      <c r="F15" s="163"/>
      <c r="I15" s="202" t="s">
        <v>446</v>
      </c>
      <c r="J15" s="203">
        <v>4.3</v>
      </c>
      <c r="K15" s="204"/>
      <c r="L15" s="205"/>
      <c r="M15" s="194"/>
    </row>
    <row r="16" ht="22.5" spans="2:13">
      <c r="B16" s="164" t="s">
        <v>447</v>
      </c>
      <c r="C16" s="102"/>
      <c r="D16" s="165"/>
      <c r="E16" s="165"/>
      <c r="F16" s="165"/>
      <c r="I16" s="202" t="s">
        <v>448</v>
      </c>
      <c r="J16" s="203">
        <v>4.4</v>
      </c>
      <c r="K16" s="204"/>
      <c r="L16" s="205"/>
      <c r="M16" s="194"/>
    </row>
    <row r="17" ht="23.25" spans="2:13">
      <c r="B17" s="102" t="s">
        <v>449</v>
      </c>
      <c r="C17" s="102"/>
      <c r="D17" s="165"/>
      <c r="E17" s="165"/>
      <c r="F17" s="165"/>
      <c r="I17" s="20" t="s">
        <v>450</v>
      </c>
      <c r="J17" s="206">
        <v>4.5</v>
      </c>
      <c r="K17" s="207"/>
      <c r="L17" s="208"/>
      <c r="M17" s="194"/>
    </row>
    <row r="18" ht="21.75" spans="2:13">
      <c r="B18" s="164" t="s">
        <v>451</v>
      </c>
      <c r="I18" s="19" t="s">
        <v>452</v>
      </c>
      <c r="J18" s="195">
        <v>5</v>
      </c>
      <c r="K18" s="209"/>
      <c r="L18" s="193"/>
      <c r="M18" s="194"/>
    </row>
    <row r="19" ht="169.5" spans="2:18">
      <c r="B19" s="166" t="s">
        <v>453</v>
      </c>
      <c r="C19" s="154" t="s">
        <v>419</v>
      </c>
      <c r="D19" s="154" t="s">
        <v>454</v>
      </c>
      <c r="E19" s="154" t="s">
        <v>455</v>
      </c>
      <c r="F19" s="122" t="s">
        <v>456</v>
      </c>
      <c r="I19" s="210" t="s">
        <v>457</v>
      </c>
      <c r="J19" s="200">
        <v>5.1</v>
      </c>
      <c r="K19" s="201"/>
      <c r="L19" s="201"/>
      <c r="M19" s="194"/>
      <c r="R19" s="239"/>
    </row>
    <row r="20" ht="24.75" customHeight="1" spans="2:13">
      <c r="B20" s="166" t="s">
        <v>424</v>
      </c>
      <c r="C20" s="166" t="s">
        <v>458</v>
      </c>
      <c r="D20" s="166">
        <v>1</v>
      </c>
      <c r="E20" s="166">
        <v>2</v>
      </c>
      <c r="F20" s="167">
        <v>3</v>
      </c>
      <c r="I20" s="202" t="s">
        <v>459</v>
      </c>
      <c r="J20" s="203">
        <v>5.2</v>
      </c>
      <c r="K20" s="204"/>
      <c r="L20" s="205"/>
      <c r="M20" s="194"/>
    </row>
    <row r="21" ht="52.5" customHeight="1" spans="2:13">
      <c r="B21" s="156" t="s">
        <v>460</v>
      </c>
      <c r="C21" s="122">
        <v>1</v>
      </c>
      <c r="D21" s="158"/>
      <c r="E21" s="158"/>
      <c r="F21" s="158"/>
      <c r="I21" s="202" t="s">
        <v>461</v>
      </c>
      <c r="J21" s="211" t="s">
        <v>462</v>
      </c>
      <c r="K21" s="204"/>
      <c r="L21" s="205"/>
      <c r="M21" s="194"/>
    </row>
    <row r="22" ht="33" customHeight="1" spans="2:16">
      <c r="B22" s="156" t="s">
        <v>463</v>
      </c>
      <c r="C22" s="122">
        <v>2</v>
      </c>
      <c r="D22" s="158"/>
      <c r="E22" s="158"/>
      <c r="F22" s="158"/>
      <c r="I22" s="202" t="s">
        <v>464</v>
      </c>
      <c r="J22" s="203">
        <v>5.3</v>
      </c>
      <c r="K22" s="212"/>
      <c r="L22" s="205"/>
      <c r="M22" s="194"/>
      <c r="P22" s="101">
        <v>0</v>
      </c>
    </row>
    <row r="23" ht="27" customHeight="1" spans="2:13">
      <c r="B23" s="156" t="s">
        <v>465</v>
      </c>
      <c r="C23" s="122">
        <v>3</v>
      </c>
      <c r="D23" s="158"/>
      <c r="E23" s="158"/>
      <c r="F23" s="158"/>
      <c r="I23" s="202" t="s">
        <v>466</v>
      </c>
      <c r="J23" s="203">
        <v>5.4</v>
      </c>
      <c r="K23" s="204"/>
      <c r="L23" s="205"/>
      <c r="M23" s="194"/>
    </row>
    <row r="24" ht="24" customHeight="1" spans="2:13">
      <c r="B24" s="156" t="s">
        <v>467</v>
      </c>
      <c r="C24" s="122">
        <v>4</v>
      </c>
      <c r="D24" s="158"/>
      <c r="E24" s="158"/>
      <c r="F24" s="158"/>
      <c r="I24" s="202" t="s">
        <v>468</v>
      </c>
      <c r="J24" s="203">
        <v>5.5</v>
      </c>
      <c r="K24" s="212"/>
      <c r="L24" s="205"/>
      <c r="M24" s="194"/>
    </row>
    <row r="25" ht="34.5" spans="9:13">
      <c r="I25" s="20" t="s">
        <v>469</v>
      </c>
      <c r="J25" s="213">
        <v>5.6</v>
      </c>
      <c r="K25" s="214"/>
      <c r="L25" s="208"/>
      <c r="M25" s="194"/>
    </row>
    <row r="26" spans="2:12">
      <c r="B26" s="168" t="s">
        <v>470</v>
      </c>
      <c r="C26" s="168"/>
      <c r="D26" s="168"/>
      <c r="E26" s="168"/>
      <c r="I26" s="102" t="s">
        <v>471</v>
      </c>
      <c r="J26" s="102"/>
      <c r="K26" s="102"/>
      <c r="L26" s="102"/>
    </row>
    <row r="27" ht="13.5" spans="2:12">
      <c r="B27" s="168" t="s">
        <v>472</v>
      </c>
      <c r="C27" s="168"/>
      <c r="D27" s="168"/>
      <c r="E27" s="168"/>
      <c r="I27" s="121" t="s">
        <v>473</v>
      </c>
      <c r="J27" s="121"/>
      <c r="K27" s="121"/>
      <c r="L27" s="121"/>
    </row>
    <row r="28" ht="34.5" spans="2:12">
      <c r="B28" s="169" t="s">
        <v>474</v>
      </c>
      <c r="C28" s="169"/>
      <c r="D28" s="170"/>
      <c r="E28" s="170"/>
      <c r="I28" s="122" t="s">
        <v>475</v>
      </c>
      <c r="J28" s="122" t="s">
        <v>476</v>
      </c>
      <c r="K28" s="215" t="s">
        <v>477</v>
      </c>
      <c r="L28" s="216"/>
    </row>
    <row r="29" ht="21.75" spans="2:13">
      <c r="B29" s="171" t="s">
        <v>478</v>
      </c>
      <c r="C29" s="171"/>
      <c r="D29" s="172"/>
      <c r="E29" s="172"/>
      <c r="I29" s="19" t="s">
        <v>264</v>
      </c>
      <c r="J29" s="217">
        <v>1</v>
      </c>
      <c r="K29" s="218"/>
      <c r="L29" s="219"/>
      <c r="M29" s="220">
        <f>K30+K31+K32+K33+K34</f>
        <v>0</v>
      </c>
    </row>
    <row r="30" ht="24" customHeight="1" spans="2:12">
      <c r="B30" s="173" t="s">
        <v>479</v>
      </c>
      <c r="C30" s="173"/>
      <c r="D30" s="170"/>
      <c r="E30" s="170"/>
      <c r="I30" s="221" t="s">
        <v>480</v>
      </c>
      <c r="J30" s="217">
        <v>1.1</v>
      </c>
      <c r="K30" s="222"/>
      <c r="L30" s="223"/>
    </row>
    <row r="31" ht="23.25" spans="2:12">
      <c r="B31" s="174" t="s">
        <v>481</v>
      </c>
      <c r="D31" s="172"/>
      <c r="E31" s="172"/>
      <c r="I31" s="224" t="s">
        <v>482</v>
      </c>
      <c r="J31" s="217">
        <v>1.2</v>
      </c>
      <c r="K31" s="225"/>
      <c r="L31" s="226"/>
    </row>
    <row r="32" ht="23.25" spans="2:12">
      <c r="B32" s="175" t="s">
        <v>483</v>
      </c>
      <c r="C32" s="175"/>
      <c r="D32" s="176"/>
      <c r="E32" s="176"/>
      <c r="I32" s="224" t="s">
        <v>484</v>
      </c>
      <c r="J32" s="217">
        <v>1.3</v>
      </c>
      <c r="K32" s="225"/>
      <c r="L32" s="226"/>
    </row>
    <row r="33" ht="23.25" spans="2:12">
      <c r="B33" s="177" t="s">
        <v>485</v>
      </c>
      <c r="I33" s="224" t="s">
        <v>486</v>
      </c>
      <c r="J33" s="217">
        <v>1.4</v>
      </c>
      <c r="K33" s="225"/>
      <c r="L33" s="226"/>
    </row>
    <row r="34" ht="23.25" spans="9:12">
      <c r="I34" s="224" t="s">
        <v>487</v>
      </c>
      <c r="J34" s="217">
        <v>1.5</v>
      </c>
      <c r="K34" s="225"/>
      <c r="L34" s="226"/>
    </row>
    <row r="35" ht="6.75" customHeight="1" spans="9:12">
      <c r="I35" s="227"/>
      <c r="J35" s="228"/>
      <c r="K35" s="229"/>
      <c r="L35" s="229"/>
    </row>
    <row r="36" spans="4:12">
      <c r="D36" s="178" t="s">
        <v>488</v>
      </c>
      <c r="E36" s="178"/>
      <c r="F36" s="178"/>
      <c r="G36" s="178"/>
      <c r="H36" s="179"/>
      <c r="I36" s="230"/>
      <c r="J36" s="231" t="s">
        <v>489</v>
      </c>
      <c r="K36" s="232"/>
      <c r="L36" s="233"/>
    </row>
    <row r="37" spans="4:12">
      <c r="D37" s="180" t="s">
        <v>490</v>
      </c>
      <c r="E37" s="180"/>
      <c r="F37" s="180"/>
      <c r="G37" s="181"/>
      <c r="H37" s="181"/>
      <c r="I37" s="234"/>
      <c r="J37" s="235" t="s">
        <v>491</v>
      </c>
      <c r="K37" s="236"/>
      <c r="L37" s="235"/>
    </row>
    <row r="38" ht="6.75" customHeight="1" spans="3:12">
      <c r="C38" s="182" t="s">
        <v>492</v>
      </c>
      <c r="D38" s="182"/>
      <c r="E38" s="182"/>
      <c r="F38" s="182"/>
      <c r="G38" s="182"/>
      <c r="H38" s="182"/>
      <c r="I38" s="182"/>
      <c r="J38" s="182"/>
      <c r="K38" s="182"/>
      <c r="L38" s="237"/>
    </row>
    <row r="39" customHeight="1" spans="3:12">
      <c r="C39" s="182"/>
      <c r="D39" s="182"/>
      <c r="E39" s="182"/>
      <c r="F39" s="182"/>
      <c r="G39" s="182"/>
      <c r="H39" s="182"/>
      <c r="I39" s="182"/>
      <c r="J39" s="182"/>
      <c r="K39" s="182"/>
      <c r="L39" s="237"/>
    </row>
    <row r="40" spans="3:12">
      <c r="C40" s="182"/>
      <c r="D40" s="182"/>
      <c r="E40" s="182"/>
      <c r="F40" s="182"/>
      <c r="G40" s="182"/>
      <c r="H40" s="182"/>
      <c r="I40" s="182"/>
      <c r="J40" s="182"/>
      <c r="K40" s="182"/>
      <c r="L40" s="238"/>
    </row>
  </sheetData>
  <sheetProtection password="83B8" sheet="1"/>
  <mergeCells count="23">
    <mergeCell ref="B26:D26"/>
    <mergeCell ref="I26:L26"/>
    <mergeCell ref="B27:D27"/>
    <mergeCell ref="I27:L27"/>
    <mergeCell ref="B28:C28"/>
    <mergeCell ref="D28:E28"/>
    <mergeCell ref="K28:L28"/>
    <mergeCell ref="K29:L29"/>
    <mergeCell ref="B30:C30"/>
    <mergeCell ref="D30:E30"/>
    <mergeCell ref="K30:L30"/>
    <mergeCell ref="K31:L31"/>
    <mergeCell ref="B32:C32"/>
    <mergeCell ref="D32:E32"/>
    <mergeCell ref="K32:L32"/>
    <mergeCell ref="K33:L33"/>
    <mergeCell ref="K34:L34"/>
    <mergeCell ref="K35:L35"/>
    <mergeCell ref="D36:H36"/>
    <mergeCell ref="J36:K36"/>
    <mergeCell ref="D37:F37"/>
    <mergeCell ref="L38:L39"/>
    <mergeCell ref="C38:K40"/>
  </mergeCells>
  <conditionalFormatting sqref="D8">
    <cfRule type="cellIs" dxfId="2" priority="4" stopIfTrue="1" operator="notEqual">
      <formula>$D$9+$D$13+$D$14</formula>
    </cfRule>
  </conditionalFormatting>
  <conditionalFormatting sqref="E8">
    <cfRule type="cellIs" dxfId="2" priority="34" stopIfTrue="1" operator="notEqual">
      <formula>$E$9+$E$13+$E$14</formula>
    </cfRule>
    <cfRule type="cellIs" dxfId="1" priority="35" stopIfTrue="1" operator="greaterThan">
      <formula>$D$8</formula>
    </cfRule>
  </conditionalFormatting>
  <conditionalFormatting sqref="F8">
    <cfRule type="cellIs" dxfId="2" priority="5" stopIfTrue="1" operator="notEqual">
      <formula>$F$9+$F$13+$F$14</formula>
    </cfRule>
    <cfRule type="cellIs" dxfId="1" priority="6" stopIfTrue="1" operator="greaterThan">
      <formula>$D$8</formula>
    </cfRule>
  </conditionalFormatting>
  <conditionalFormatting sqref="L8">
    <cfRule type="cellIs" dxfId="1" priority="40" stopIfTrue="1" operator="greaterThan">
      <formula>$K$8</formula>
    </cfRule>
  </conditionalFormatting>
  <conditionalFormatting sqref="D9">
    <cfRule type="cellIs" dxfId="1" priority="7" stopIfTrue="1" operator="lessThan">
      <formula>$D$10+$D$11+$D$12</formula>
    </cfRule>
  </conditionalFormatting>
  <conditionalFormatting sqref="E9">
    <cfRule type="cellIs" dxfId="1" priority="36" stopIfTrue="1" operator="lessThan">
      <formula>$E$10+$E$11+$E$12</formula>
    </cfRule>
  </conditionalFormatting>
  <conditionalFormatting sqref="F9">
    <cfRule type="cellIs" dxfId="1" priority="8" stopIfTrue="1" operator="lessThan">
      <formula>$F$10+$F$11+$F$12</formula>
    </cfRule>
    <cfRule type="cellIs" dxfId="1" priority="9" stopIfTrue="1" operator="greaterThan">
      <formula>$D$9</formula>
    </cfRule>
  </conditionalFormatting>
  <conditionalFormatting sqref="L9">
    <cfRule type="cellIs" dxfId="1" priority="53" stopIfTrue="1" operator="greaterThan">
      <formula>$K$9</formula>
    </cfRule>
  </conditionalFormatting>
  <conditionalFormatting sqref="F10">
    <cfRule type="cellIs" dxfId="1" priority="10" stopIfTrue="1" operator="greaterThan">
      <formula>$D$10</formula>
    </cfRule>
  </conditionalFormatting>
  <conditionalFormatting sqref="L10">
    <cfRule type="cellIs" dxfId="1" priority="54" stopIfTrue="1" operator="greaterThan">
      <formula>$K$10</formula>
    </cfRule>
  </conditionalFormatting>
  <conditionalFormatting sqref="F11">
    <cfRule type="cellIs" dxfId="1" priority="11" stopIfTrue="1" operator="greaterThan">
      <formula>$D$11</formula>
    </cfRule>
  </conditionalFormatting>
  <conditionalFormatting sqref="L11">
    <cfRule type="cellIs" dxfId="1" priority="55" stopIfTrue="1" operator="greaterThan">
      <formula>$L$10</formula>
    </cfRule>
    <cfRule type="cellIs" dxfId="1" priority="56" stopIfTrue="1" operator="greaterThan">
      <formula>$K$11</formula>
    </cfRule>
  </conditionalFormatting>
  <conditionalFormatting sqref="F12">
    <cfRule type="cellIs" dxfId="1" priority="12" stopIfTrue="1" operator="greaterThan">
      <formula>$D$12</formula>
    </cfRule>
  </conditionalFormatting>
  <conditionalFormatting sqref="K12">
    <cfRule type="cellIs" dxfId="2" priority="21" stopIfTrue="1" operator="notEqual">
      <formula>SUM(K13:K17)</formula>
    </cfRule>
  </conditionalFormatting>
  <conditionalFormatting sqref="L12">
    <cfRule type="cellIs" dxfId="2" priority="51" stopIfTrue="1" operator="notEqual">
      <formula>$L$13+$L$14+$L$15+$L$16+$L$17</formula>
    </cfRule>
    <cfRule type="cellIs" dxfId="1" priority="52" stopIfTrue="1" operator="greaterThan">
      <formula>$K$12</formula>
    </cfRule>
  </conditionalFormatting>
  <conditionalFormatting sqref="E13:F13">
    <cfRule type="cellIs" dxfId="1" priority="13" stopIfTrue="1" operator="greaterThan">
      <formula>$D$13</formula>
    </cfRule>
  </conditionalFormatting>
  <conditionalFormatting sqref="E14:F14">
    <cfRule type="cellIs" dxfId="1" priority="14" stopIfTrue="1" operator="greaterThan">
      <formula>$D$14</formula>
    </cfRule>
  </conditionalFormatting>
  <conditionalFormatting sqref="K18">
    <cfRule type="cellIs" dxfId="2" priority="41" stopIfTrue="1" operator="notEqual">
      <formula>$K$19+$K$20+$K$22+$K$23+$K$24+$K$25</formula>
    </cfRule>
  </conditionalFormatting>
  <conditionalFormatting sqref="L18">
    <cfRule type="cellIs" dxfId="2" priority="49" stopIfTrue="1" operator="notEqual">
      <formula>$L$19+$L$20+$L$22+$L$23+$L$24+$L$25</formula>
    </cfRule>
    <cfRule type="cellIs" dxfId="1" priority="50" stopIfTrue="1" operator="greaterThan">
      <formula>$K$18</formula>
    </cfRule>
  </conditionalFormatting>
  <conditionalFormatting sqref="L19">
    <cfRule type="cellIs" dxfId="1" priority="48" stopIfTrue="1" operator="greaterThan">
      <formula>$K$19</formula>
    </cfRule>
  </conditionalFormatting>
  <conditionalFormatting sqref="F21">
    <cfRule type="cellIs" dxfId="1" priority="37" stopIfTrue="1" operator="greaterThan">
      <formula>$E$21</formula>
    </cfRule>
  </conditionalFormatting>
  <conditionalFormatting sqref="L21">
    <cfRule type="cellIs" dxfId="1" priority="46" stopIfTrue="1" operator="greaterThan">
      <formula>$L$20</formula>
    </cfRule>
    <cfRule type="cellIs" dxfId="1" priority="47" stopIfTrue="1" operator="greaterThan">
      <formula>$K$21</formula>
    </cfRule>
  </conditionalFormatting>
  <conditionalFormatting sqref="F22">
    <cfRule type="cellIs" dxfId="1" priority="38" stopIfTrue="1" operator="greaterThan">
      <formula>$E$22</formula>
    </cfRule>
  </conditionalFormatting>
  <conditionalFormatting sqref="L22">
    <cfRule type="cellIs" dxfId="1" priority="45" stopIfTrue="1" operator="greaterThan">
      <formula>$K$22</formula>
    </cfRule>
  </conditionalFormatting>
  <conditionalFormatting sqref="F23">
    <cfRule type="cellIs" dxfId="1" priority="39" stopIfTrue="1" operator="greaterThan">
      <formula>$E$23</formula>
    </cfRule>
  </conditionalFormatting>
  <conditionalFormatting sqref="L23">
    <cfRule type="cellIs" dxfId="1" priority="44" stopIfTrue="1" operator="greaterThan">
      <formula>$K$23</formula>
    </cfRule>
  </conditionalFormatting>
  <conditionalFormatting sqref="F24">
    <cfRule type="cellIs" dxfId="1" priority="61" stopIfTrue="1" operator="greaterThan">
      <formula>$E$24</formula>
    </cfRule>
  </conditionalFormatting>
  <conditionalFormatting sqref="L24">
    <cfRule type="cellIs" dxfId="1" priority="43" stopIfTrue="1" operator="greaterThan">
      <formula>$K$24</formula>
    </cfRule>
  </conditionalFormatting>
  <conditionalFormatting sqref="L25">
    <cfRule type="cellIs" dxfId="1" priority="42" stopIfTrue="1" operator="greaterThan">
      <formula>$K$25</formula>
    </cfRule>
  </conditionalFormatting>
  <conditionalFormatting sqref="K29:L29">
    <cfRule type="cellIs" dxfId="1" priority="57" stopIfTrue="1" operator="lessThan">
      <formula>$M$29</formula>
    </cfRule>
  </conditionalFormatting>
  <conditionalFormatting sqref="D30">
    <cfRule type="cellIs" dxfId="1" priority="20" stopIfTrue="1" operator="lessThan">
      <formula>$D$28</formula>
    </cfRule>
  </conditionalFormatting>
  <conditionalFormatting sqref="D32:E32">
    <cfRule type="cellIs" dxfId="1" priority="60" stopIfTrue="1" operator="greaterThan">
      <formula>$D$30</formula>
    </cfRule>
  </conditionalFormatting>
  <conditionalFormatting sqref="L38:L39">
    <cfRule type="cellIs" dxfId="1" priority="58" stopIfTrue="1" operator="greaterThan">
      <formula>$K$29</formula>
    </cfRule>
  </conditionalFormatting>
  <conditionalFormatting sqref="I36;L36">
    <cfRule type="expression" dxfId="3" priority="59" stopIfTrue="1">
      <formula>$I$36+$L$36&gt;$K$29</formula>
    </cfRule>
  </conditionalFormatting>
  <pageMargins left="0.78740157480315" right="0" top="0.433070866141732" bottom="0" header="0" footer="0"/>
  <pageSetup paperSize="1" scale="64" orientation="portrait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workbookViewId="0">
      <selection activeCell="D6" sqref="D6"/>
    </sheetView>
  </sheetViews>
  <sheetFormatPr defaultColWidth="9" defaultRowHeight="12.75"/>
  <cols>
    <col min="1" max="1" width="3.71111111111111" style="101" customWidth="1"/>
    <col min="2" max="2" width="32.7111111111111" style="101" customWidth="1"/>
    <col min="3" max="3" width="9.14444444444444" style="101"/>
    <col min="4" max="4" width="13.4222222222222" style="101" customWidth="1"/>
    <col min="5" max="5" width="10.4222222222222" style="101" customWidth="1"/>
    <col min="6" max="7" width="9.14444444444444" style="101"/>
    <col min="8" max="8" width="8.56666666666667" style="101" customWidth="1"/>
    <col min="9" max="9" width="9.14444444444444" style="101"/>
    <col min="10" max="10" width="1.28888888888889" style="101" customWidth="1"/>
    <col min="11" max="16384" width="9.14444444444444" style="101"/>
  </cols>
  <sheetData>
    <row r="1" ht="3" customHeight="1"/>
    <row r="2" spans="3:3">
      <c r="C2" s="102" t="s">
        <v>493</v>
      </c>
    </row>
    <row r="3" spans="3:3">
      <c r="C3" s="102" t="s">
        <v>494</v>
      </c>
    </row>
    <row r="4" ht="0.75" customHeight="1" spans="3:3">
      <c r="C4" s="102"/>
    </row>
    <row r="5" ht="24.75" customHeight="1" spans="1:9">
      <c r="A5" s="103" t="s">
        <v>495</v>
      </c>
      <c r="B5" s="104" t="s">
        <v>496</v>
      </c>
      <c r="C5" s="104" t="s">
        <v>497</v>
      </c>
      <c r="D5" s="105"/>
      <c r="E5" s="104" t="s">
        <v>498</v>
      </c>
      <c r="F5" s="105"/>
      <c r="G5" s="105"/>
      <c r="H5" s="105"/>
      <c r="I5" s="149" t="s">
        <v>499</v>
      </c>
    </row>
    <row r="6" ht="90" spans="1:9">
      <c r="A6" s="106"/>
      <c r="B6" s="107"/>
      <c r="C6" s="108" t="s">
        <v>500</v>
      </c>
      <c r="D6" s="108" t="s">
        <v>501</v>
      </c>
      <c r="E6" s="108" t="s">
        <v>502</v>
      </c>
      <c r="F6" s="108" t="s">
        <v>503</v>
      </c>
      <c r="G6" s="108" t="s">
        <v>504</v>
      </c>
      <c r="H6" s="108" t="s">
        <v>505</v>
      </c>
      <c r="I6" s="150"/>
    </row>
    <row r="7" ht="13.5" spans="1:9">
      <c r="A7" s="109" t="s">
        <v>58</v>
      </c>
      <c r="B7" s="110" t="s">
        <v>59</v>
      </c>
      <c r="C7" s="110">
        <v>1</v>
      </c>
      <c r="D7" s="110">
        <v>2</v>
      </c>
      <c r="E7" s="110">
        <v>3</v>
      </c>
      <c r="F7" s="110">
        <v>4</v>
      </c>
      <c r="G7" s="110">
        <v>5</v>
      </c>
      <c r="H7" s="110">
        <v>6</v>
      </c>
      <c r="I7" s="151">
        <v>7</v>
      </c>
    </row>
    <row r="8" ht="24" customHeight="1" spans="1:9">
      <c r="A8" s="111">
        <v>1</v>
      </c>
      <c r="B8" s="112" t="s">
        <v>506</v>
      </c>
      <c r="C8" s="113"/>
      <c r="D8" s="113"/>
      <c r="E8" s="113"/>
      <c r="F8" s="113"/>
      <c r="G8" s="113"/>
      <c r="H8" s="113"/>
      <c r="I8" s="152"/>
    </row>
    <row r="9" ht="9.75" customHeight="1" spans="3:9">
      <c r="C9" s="114">
        <f>'[2]2'!$D$11</f>
        <v>0</v>
      </c>
      <c r="D9" s="114">
        <f>'[2]2'!$E$11</f>
        <v>0</v>
      </c>
      <c r="E9" s="114">
        <f>'[2]2'!$F$11</f>
        <v>0</v>
      </c>
      <c r="F9" s="114">
        <f>'[2]2'!$G$11</f>
        <v>0</v>
      </c>
      <c r="G9" s="114">
        <f>'[2]2'!$H$11</f>
        <v>0</v>
      </c>
      <c r="H9" s="114">
        <f>'[2]2'!$I$11</f>
        <v>0</v>
      </c>
      <c r="I9" s="114">
        <f>'[2]2'!$K$11</f>
        <v>0</v>
      </c>
    </row>
    <row r="10" spans="2:2">
      <c r="B10" s="115" t="s">
        <v>507</v>
      </c>
    </row>
    <row r="11" spans="2:2">
      <c r="B11" s="115" t="s">
        <v>508</v>
      </c>
    </row>
    <row r="12" ht="4.5" customHeight="1"/>
    <row r="13" spans="3:3">
      <c r="C13" s="102" t="s">
        <v>509</v>
      </c>
    </row>
    <row r="14" spans="3:3">
      <c r="C14" s="102" t="s">
        <v>510</v>
      </c>
    </row>
    <row r="15" ht="5.25" customHeight="1"/>
    <row r="16" spans="2:9">
      <c r="B16" s="116" t="s">
        <v>511</v>
      </c>
      <c r="C16" s="117"/>
      <c r="D16" s="116" t="s">
        <v>512</v>
      </c>
      <c r="E16" s="118"/>
      <c r="F16" s="119"/>
      <c r="G16" s="116" t="s">
        <v>513</v>
      </c>
      <c r="I16" s="117"/>
    </row>
    <row r="17" spans="2:9">
      <c r="B17" s="116" t="s">
        <v>514</v>
      </c>
      <c r="C17" s="114">
        <f>'[2]7'!$D$25</f>
        <v>0</v>
      </c>
      <c r="D17" s="116" t="s">
        <v>515</v>
      </c>
      <c r="F17" s="120">
        <f>'[2]7'!$G$25</f>
        <v>0</v>
      </c>
      <c r="G17" s="116" t="s">
        <v>516</v>
      </c>
      <c r="I17" s="114">
        <f>'[2]7'!$J$25</f>
        <v>0</v>
      </c>
    </row>
    <row r="18" ht="4.5" customHeight="1"/>
    <row r="19" spans="2:9">
      <c r="B19" s="116" t="s">
        <v>517</v>
      </c>
      <c r="C19" s="117"/>
      <c r="D19" s="116" t="s">
        <v>518</v>
      </c>
      <c r="E19" s="118"/>
      <c r="F19" s="119"/>
      <c r="G19" s="116" t="s">
        <v>519</v>
      </c>
      <c r="I19" s="117"/>
    </row>
    <row r="20" spans="2:9">
      <c r="B20" s="116" t="s">
        <v>520</v>
      </c>
      <c r="C20" s="114">
        <f>'[2]7'!$L$25</f>
        <v>0</v>
      </c>
      <c r="D20" s="116" t="s">
        <v>521</v>
      </c>
      <c r="F20" s="120">
        <f>'[2]7'!$F$28</f>
        <v>0</v>
      </c>
      <c r="G20" s="116" t="s">
        <v>522</v>
      </c>
      <c r="I20" s="114">
        <f>'[2]7'!$J$28</f>
        <v>0</v>
      </c>
    </row>
    <row r="21" ht="3" customHeight="1"/>
    <row r="22" spans="2:3">
      <c r="B22" s="102" t="s">
        <v>523</v>
      </c>
      <c r="C22" s="102"/>
    </row>
    <row r="23" spans="2:3">
      <c r="B23" s="121" t="s">
        <v>524</v>
      </c>
      <c r="C23" s="121"/>
    </row>
    <row r="24" ht="3" customHeight="1"/>
    <row r="25" ht="57" customHeight="1" spans="2:7">
      <c r="B25" s="122" t="s">
        <v>525</v>
      </c>
      <c r="C25" s="122" t="s">
        <v>526</v>
      </c>
      <c r="D25" s="122" t="s">
        <v>420</v>
      </c>
      <c r="E25" s="122"/>
      <c r="F25" s="122" t="s">
        <v>421</v>
      </c>
      <c r="G25" s="122"/>
    </row>
    <row r="26" ht="13.5" spans="2:7">
      <c r="B26" s="123" t="s">
        <v>58</v>
      </c>
      <c r="C26" s="124" t="s">
        <v>59</v>
      </c>
      <c r="D26" s="122">
        <v>1</v>
      </c>
      <c r="E26" s="122"/>
      <c r="F26" s="122">
        <v>2</v>
      </c>
      <c r="G26" s="122"/>
    </row>
    <row r="27" ht="21" spans="2:8">
      <c r="B27" s="125" t="s">
        <v>527</v>
      </c>
      <c r="C27" s="126" t="s">
        <v>426</v>
      </c>
      <c r="D27" s="127"/>
      <c r="E27" s="127"/>
      <c r="F27" s="127"/>
      <c r="G27" s="127"/>
      <c r="H27" s="114">
        <f>'[2]15'!$D$6</f>
        <v>0</v>
      </c>
    </row>
    <row r="28" ht="31.5" spans="2:8">
      <c r="B28" s="128" t="s">
        <v>528</v>
      </c>
      <c r="C28" s="129" t="s">
        <v>429</v>
      </c>
      <c r="D28" s="130"/>
      <c r="E28" s="130"/>
      <c r="F28" s="130"/>
      <c r="G28" s="130"/>
      <c r="H28" s="114">
        <f>'[2]15'!$D$7</f>
        <v>0</v>
      </c>
    </row>
    <row r="29" ht="21" spans="2:8">
      <c r="B29" s="128" t="s">
        <v>529</v>
      </c>
      <c r="C29" s="129" t="s">
        <v>441</v>
      </c>
      <c r="D29" s="130"/>
      <c r="E29" s="130"/>
      <c r="F29" s="130"/>
      <c r="G29" s="130"/>
      <c r="H29" s="114">
        <f>'[2]15'!$D$10</f>
        <v>0</v>
      </c>
    </row>
    <row r="30" ht="21" spans="2:8">
      <c r="B30" s="128" t="s">
        <v>530</v>
      </c>
      <c r="C30" s="129" t="s">
        <v>60</v>
      </c>
      <c r="D30" s="130"/>
      <c r="E30" s="130"/>
      <c r="F30" s="130"/>
      <c r="G30" s="130"/>
      <c r="H30" s="114">
        <f>'[2]15'!$D$12</f>
        <v>0</v>
      </c>
    </row>
    <row r="31" ht="31.5" spans="2:8">
      <c r="B31" s="128" t="s">
        <v>531</v>
      </c>
      <c r="C31" s="129" t="s">
        <v>64</v>
      </c>
      <c r="D31" s="130"/>
      <c r="E31" s="130"/>
      <c r="F31" s="130"/>
      <c r="G31" s="130"/>
      <c r="H31" s="114">
        <f>'[2]16'!$D$5</f>
        <v>0</v>
      </c>
    </row>
    <row r="32" ht="21" spans="2:8">
      <c r="B32" s="128" t="s">
        <v>532</v>
      </c>
      <c r="C32" s="129" t="s">
        <v>260</v>
      </c>
      <c r="D32" s="130"/>
      <c r="E32" s="130"/>
      <c r="F32" s="130"/>
      <c r="G32" s="130"/>
      <c r="H32" s="114">
        <f>'[2]16'!$D$7</f>
        <v>0</v>
      </c>
    </row>
    <row r="33" ht="21" spans="2:8">
      <c r="B33" s="128" t="s">
        <v>533</v>
      </c>
      <c r="C33" s="129" t="s">
        <v>66</v>
      </c>
      <c r="D33" s="130"/>
      <c r="E33" s="130"/>
      <c r="F33" s="130"/>
      <c r="G33" s="130"/>
      <c r="H33" s="114">
        <f>'[2]16'!$D$11</f>
        <v>0</v>
      </c>
    </row>
    <row r="34" ht="31.5" spans="2:8">
      <c r="B34" s="128" t="s">
        <v>534</v>
      </c>
      <c r="C34" s="129" t="s">
        <v>68</v>
      </c>
      <c r="D34" s="130"/>
      <c r="E34" s="130"/>
      <c r="F34" s="130"/>
      <c r="G34" s="130"/>
      <c r="H34" s="114">
        <f>'[2]16'!$D$14</f>
        <v>0</v>
      </c>
    </row>
    <row r="35" ht="42" spans="2:8">
      <c r="B35" s="128" t="s">
        <v>535</v>
      </c>
      <c r="C35" s="129" t="s">
        <v>70</v>
      </c>
      <c r="D35" s="130"/>
      <c r="E35" s="130"/>
      <c r="F35" s="130"/>
      <c r="G35" s="130"/>
      <c r="H35" s="114">
        <f>'[2]17'!$D$5</f>
        <v>0</v>
      </c>
    </row>
    <row r="36" ht="24.75" customHeight="1" spans="2:8">
      <c r="B36" s="131" t="s">
        <v>536</v>
      </c>
      <c r="C36" s="129" t="s">
        <v>72</v>
      </c>
      <c r="D36" s="130"/>
      <c r="E36" s="130"/>
      <c r="F36" s="130"/>
      <c r="G36" s="130"/>
      <c r="H36" s="114">
        <f>'[2]18'!$D$5</f>
        <v>0</v>
      </c>
    </row>
    <row r="37" ht="23.25" customHeight="1" spans="2:8">
      <c r="B37" s="128" t="s">
        <v>537</v>
      </c>
      <c r="C37" s="129" t="s">
        <v>74</v>
      </c>
      <c r="D37" s="130"/>
      <c r="E37" s="130"/>
      <c r="F37" s="130"/>
      <c r="G37" s="130"/>
      <c r="H37" s="114">
        <f>'[2]18'!$D$6</f>
        <v>0</v>
      </c>
    </row>
    <row r="38" ht="42" spans="2:8">
      <c r="B38" s="128" t="s">
        <v>538</v>
      </c>
      <c r="C38" s="129" t="s">
        <v>76</v>
      </c>
      <c r="D38" s="130"/>
      <c r="E38" s="130"/>
      <c r="F38" s="130"/>
      <c r="G38" s="130"/>
      <c r="H38" s="114">
        <f>'[2]18'!$D$7</f>
        <v>0</v>
      </c>
    </row>
    <row r="39" ht="21" spans="2:8">
      <c r="B39" s="128" t="s">
        <v>539</v>
      </c>
      <c r="C39" s="129" t="s">
        <v>78</v>
      </c>
      <c r="D39" s="130"/>
      <c r="E39" s="130"/>
      <c r="F39" s="130"/>
      <c r="G39" s="130"/>
      <c r="H39" s="114">
        <f>'[2]18'!$D$10</f>
        <v>0</v>
      </c>
    </row>
    <row r="40" ht="23.25" customHeight="1" spans="2:8">
      <c r="B40" s="128" t="s">
        <v>540</v>
      </c>
      <c r="C40" s="129" t="s">
        <v>80</v>
      </c>
      <c r="D40" s="130"/>
      <c r="E40" s="130"/>
      <c r="F40" s="130"/>
      <c r="G40" s="130"/>
      <c r="H40" s="114">
        <f>'[2]19'!$D$5</f>
        <v>0</v>
      </c>
    </row>
    <row r="41" ht="21" spans="2:8">
      <c r="B41" s="128" t="s">
        <v>541</v>
      </c>
      <c r="C41" s="129" t="s">
        <v>82</v>
      </c>
      <c r="D41" s="130"/>
      <c r="E41" s="130"/>
      <c r="F41" s="130"/>
      <c r="G41" s="130"/>
      <c r="H41" s="114">
        <f>'[2]19'!$D$12</f>
        <v>0</v>
      </c>
    </row>
    <row r="42" ht="20.25" customHeight="1" spans="2:8">
      <c r="B42" s="128" t="s">
        <v>542</v>
      </c>
      <c r="C42" s="129" t="s">
        <v>84</v>
      </c>
      <c r="D42" s="130"/>
      <c r="E42" s="130"/>
      <c r="F42" s="130"/>
      <c r="G42" s="130"/>
      <c r="H42" s="114">
        <f>'[2]19'!$D$13</f>
        <v>0</v>
      </c>
    </row>
    <row r="43" ht="21.75" spans="2:8">
      <c r="B43" s="132" t="s">
        <v>543</v>
      </c>
      <c r="C43" s="133" t="s">
        <v>86</v>
      </c>
      <c r="D43" s="134"/>
      <c r="E43" s="134"/>
      <c r="F43" s="134"/>
      <c r="G43" s="134"/>
      <c r="H43" s="114">
        <f>'[2]19'!$D$14</f>
        <v>0</v>
      </c>
    </row>
    <row r="44" ht="3.75" customHeight="1"/>
    <row r="45" ht="15" customHeight="1" spans="2:5">
      <c r="B45" s="135" t="s">
        <v>544</v>
      </c>
      <c r="C45" s="135"/>
      <c r="D45" s="135"/>
      <c r="E45" s="135"/>
    </row>
    <row r="46" ht="14.25" customHeight="1" spans="2:8">
      <c r="B46" s="136" t="s">
        <v>545</v>
      </c>
      <c r="C46" s="136"/>
      <c r="D46" s="136"/>
      <c r="E46" s="136"/>
      <c r="F46" s="136"/>
      <c r="G46" s="136"/>
      <c r="H46" s="136"/>
    </row>
    <row r="47" ht="4.5" customHeight="1"/>
    <row r="48" ht="54.75" customHeight="1" spans="2:4">
      <c r="B48" s="122" t="s">
        <v>546</v>
      </c>
      <c r="C48" s="137" t="s">
        <v>526</v>
      </c>
      <c r="D48" s="122" t="s">
        <v>547</v>
      </c>
    </row>
    <row r="49" ht="13.5" spans="2:4">
      <c r="B49" s="138" t="s">
        <v>58</v>
      </c>
      <c r="C49" s="139" t="s">
        <v>59</v>
      </c>
      <c r="D49" s="138">
        <v>1</v>
      </c>
    </row>
    <row r="50" ht="24" spans="2:4">
      <c r="B50" s="140" t="s">
        <v>548</v>
      </c>
      <c r="C50" s="141">
        <v>1</v>
      </c>
      <c r="D50" s="142"/>
    </row>
    <row r="51" ht="24" spans="2:4">
      <c r="B51" s="143" t="s">
        <v>549</v>
      </c>
      <c r="C51" s="144">
        <v>2</v>
      </c>
      <c r="D51" s="145"/>
    </row>
    <row r="52" ht="24.75" spans="2:4">
      <c r="B52" s="146" t="s">
        <v>550</v>
      </c>
      <c r="C52" s="147">
        <v>3</v>
      </c>
      <c r="D52" s="148"/>
    </row>
    <row r="53" ht="6" customHeight="1"/>
  </sheetData>
  <sheetProtection password="83B8" sheet="1"/>
  <mergeCells count="45">
    <mergeCell ref="C5:D5"/>
    <mergeCell ref="E5:H5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D37:E37"/>
    <mergeCell ref="F37:G37"/>
    <mergeCell ref="D38:E38"/>
    <mergeCell ref="F38:G38"/>
    <mergeCell ref="D39:E39"/>
    <mergeCell ref="F39:G39"/>
    <mergeCell ref="D40:E40"/>
    <mergeCell ref="F40:G40"/>
    <mergeCell ref="D41:E41"/>
    <mergeCell ref="F41:G41"/>
    <mergeCell ref="D42:E42"/>
    <mergeCell ref="F42:G42"/>
    <mergeCell ref="D43:E43"/>
    <mergeCell ref="F43:G43"/>
    <mergeCell ref="B45:E45"/>
    <mergeCell ref="B46:H46"/>
    <mergeCell ref="A5:A6"/>
    <mergeCell ref="B5:B6"/>
    <mergeCell ref="I5:I6"/>
  </mergeCells>
  <conditionalFormatting sqref="C8">
    <cfRule type="cellIs" dxfId="4" priority="7" stopIfTrue="1" operator="notEqual">
      <formula>$C$9</formula>
    </cfRule>
  </conditionalFormatting>
  <conditionalFormatting sqref="D8">
    <cfRule type="cellIs" dxfId="4" priority="8" stopIfTrue="1" operator="notEqual">
      <formula>$D$9</formula>
    </cfRule>
  </conditionalFormatting>
  <conditionalFormatting sqref="F8">
    <cfRule type="cellIs" dxfId="1" priority="10" stopIfTrue="1" operator="greaterThan">
      <formula>$E$8</formula>
    </cfRule>
    <cfRule type="cellIs" dxfId="4" priority="11" stopIfTrue="1" operator="notEqual">
      <formula>$F$9</formula>
    </cfRule>
  </conditionalFormatting>
  <conditionalFormatting sqref="G8">
    <cfRule type="cellIs" dxfId="4" priority="12" stopIfTrue="1" operator="notEqual">
      <formula>$G$9</formula>
    </cfRule>
  </conditionalFormatting>
  <conditionalFormatting sqref="H8">
    <cfRule type="cellIs" dxfId="4" priority="13" stopIfTrue="1" operator="notEqual">
      <formula>$H$9</formula>
    </cfRule>
  </conditionalFormatting>
  <conditionalFormatting sqref="I8">
    <cfRule type="cellIs" dxfId="4" priority="14" stopIfTrue="1" operator="notEqual">
      <formula>$I$9</formula>
    </cfRule>
  </conditionalFormatting>
  <conditionalFormatting sqref="C16">
    <cfRule type="cellIs" dxfId="4" priority="48" stopIfTrue="1" operator="notEqual">
      <formula>$C$17</formula>
    </cfRule>
  </conditionalFormatting>
  <conditionalFormatting sqref="F16">
    <cfRule type="cellIs" dxfId="1" priority="49" stopIfTrue="1" operator="greaterThan">
      <formula>$C$16</formula>
    </cfRule>
    <cfRule type="cellIs" dxfId="4" priority="50" stopIfTrue="1" operator="notEqual">
      <formula>$F$17</formula>
    </cfRule>
  </conditionalFormatting>
  <conditionalFormatting sqref="I16">
    <cfRule type="cellIs" dxfId="4" priority="51" stopIfTrue="1" operator="notEqual">
      <formula>$I$17</formula>
    </cfRule>
  </conditionalFormatting>
  <conditionalFormatting sqref="C19">
    <cfRule type="cellIs" dxfId="1" priority="52" stopIfTrue="1" operator="greaterThan">
      <formula>$I$16</formula>
    </cfRule>
    <cfRule type="cellIs" dxfId="4" priority="53" stopIfTrue="1" operator="notEqual">
      <formula>$C$20</formula>
    </cfRule>
  </conditionalFormatting>
  <conditionalFormatting sqref="F19">
    <cfRule type="cellIs" dxfId="4" priority="54" stopIfTrue="1" operator="notEqual">
      <formula>$F$20</formula>
    </cfRule>
  </conditionalFormatting>
  <conditionalFormatting sqref="I19">
    <cfRule type="cellIs" dxfId="1" priority="55" stopIfTrue="1" operator="greaterThan">
      <formula>$F$19</formula>
    </cfRule>
    <cfRule type="cellIs" dxfId="4" priority="56" stopIfTrue="1" operator="notEqual">
      <formula>$I$20</formula>
    </cfRule>
  </conditionalFormatting>
  <conditionalFormatting sqref="D27:E27">
    <cfRule type="cellIs" dxfId="2" priority="5" stopIfTrue="1" operator="notEqual">
      <formula>SUM($D$28:$E$43)</formula>
    </cfRule>
  </conditionalFormatting>
  <conditionalFormatting sqref="F27:G27">
    <cfRule type="cellIs" dxfId="2" priority="15" stopIfTrue="1" operator="notEqual">
      <formula>SUM($F$28:$G$43)</formula>
    </cfRule>
    <cfRule type="cellIs" dxfId="1" priority="16" stopIfTrue="1" operator="greaterThan">
      <formula>$D$27</formula>
    </cfRule>
    <cfRule type="cellIs" dxfId="4" priority="17" stopIfTrue="1" operator="notEqual">
      <formula>$H$27</formula>
    </cfRule>
  </conditionalFormatting>
  <conditionalFormatting sqref="F28:G28">
    <cfRule type="cellIs" dxfId="1" priority="18" stopIfTrue="1" operator="greaterThan">
      <formula>$D$28</formula>
    </cfRule>
    <cfRule type="cellIs" dxfId="4" priority="19" stopIfTrue="1" operator="notEqual">
      <formula>$H$28</formula>
    </cfRule>
  </conditionalFormatting>
  <conditionalFormatting sqref="F29:G29">
    <cfRule type="cellIs" dxfId="1" priority="20" stopIfTrue="1" operator="greaterThan">
      <formula>$D$29</formula>
    </cfRule>
    <cfRule type="cellIs" dxfId="4" priority="21" stopIfTrue="1" operator="notEqual">
      <formula>$H$29</formula>
    </cfRule>
  </conditionalFormatting>
  <conditionalFormatting sqref="F30:G30">
    <cfRule type="cellIs" dxfId="1" priority="22" stopIfTrue="1" operator="greaterThan">
      <formula>$D$30</formula>
    </cfRule>
    <cfRule type="cellIs" dxfId="4" priority="23" stopIfTrue="1" operator="notEqual">
      <formula>$H$30</formula>
    </cfRule>
  </conditionalFormatting>
  <conditionalFormatting sqref="F31:G31">
    <cfRule type="cellIs" dxfId="1" priority="24" stopIfTrue="1" operator="greaterThan">
      <formula>$D$31</formula>
    </cfRule>
    <cfRule type="cellIs" dxfId="4" priority="25" stopIfTrue="1" operator="notEqual">
      <formula>$H$31</formula>
    </cfRule>
  </conditionalFormatting>
  <conditionalFormatting sqref="F32:G32">
    <cfRule type="cellIs" dxfId="1" priority="26" stopIfTrue="1" operator="greaterThan">
      <formula>$D$32</formula>
    </cfRule>
    <cfRule type="cellIs" dxfId="4" priority="27" stopIfTrue="1" operator="notEqual">
      <formula>$H$32</formula>
    </cfRule>
  </conditionalFormatting>
  <conditionalFormatting sqref="F33:G33">
    <cfRule type="cellIs" dxfId="1" priority="30" stopIfTrue="1" operator="greaterThan">
      <formula>$D$33</formula>
    </cfRule>
    <cfRule type="cellIs" dxfId="4" priority="31" stopIfTrue="1" operator="notEqual">
      <formula>$H$33</formula>
    </cfRule>
  </conditionalFormatting>
  <conditionalFormatting sqref="F34:G34">
    <cfRule type="cellIs" dxfId="1" priority="28" stopIfTrue="1" operator="greaterThan">
      <formula>$D$34</formula>
    </cfRule>
    <cfRule type="cellIs" dxfId="4" priority="29" stopIfTrue="1" operator="notEqual">
      <formula>$H$34</formula>
    </cfRule>
  </conditionalFormatting>
  <conditionalFormatting sqref="F35:G35">
    <cfRule type="cellIs" dxfId="1" priority="32" stopIfTrue="1" operator="greaterThan">
      <formula>$D$35</formula>
    </cfRule>
    <cfRule type="cellIs" dxfId="4" priority="33" stopIfTrue="1" operator="notEqual">
      <formula>$H$35</formula>
    </cfRule>
  </conditionalFormatting>
  <conditionalFormatting sqref="F36:G36">
    <cfRule type="cellIs" dxfId="1" priority="34" stopIfTrue="1" operator="greaterThan">
      <formula>$D$36</formula>
    </cfRule>
    <cfRule type="cellIs" dxfId="4" priority="35" stopIfTrue="1" operator="notEqual">
      <formula>$H$36</formula>
    </cfRule>
  </conditionalFormatting>
  <conditionalFormatting sqref="F37:G37">
    <cfRule type="cellIs" dxfId="1" priority="36" stopIfTrue="1" operator="greaterThan">
      <formula>$D$37</formula>
    </cfRule>
    <cfRule type="cellIs" dxfId="4" priority="37" stopIfTrue="1" operator="notEqual">
      <formula>$H$37</formula>
    </cfRule>
  </conditionalFormatting>
  <conditionalFormatting sqref="F38:G38">
    <cfRule type="cellIs" dxfId="1" priority="38" stopIfTrue="1" operator="greaterThan">
      <formula>$D$38</formula>
    </cfRule>
    <cfRule type="cellIs" dxfId="4" priority="39" stopIfTrue="1" operator="notEqual">
      <formula>$H$38</formula>
    </cfRule>
  </conditionalFormatting>
  <conditionalFormatting sqref="F39:G39">
    <cfRule type="cellIs" dxfId="1" priority="57" stopIfTrue="1" operator="greaterThan">
      <formula>$D$39</formula>
    </cfRule>
    <cfRule type="cellIs" dxfId="4" priority="58" stopIfTrue="1" operator="notEqual">
      <formula>$H$39</formula>
    </cfRule>
  </conditionalFormatting>
  <conditionalFormatting sqref="F40:G40">
    <cfRule type="cellIs" dxfId="1" priority="40" stopIfTrue="1" operator="greaterThan">
      <formula>$D$40</formula>
    </cfRule>
    <cfRule type="cellIs" dxfId="4" priority="41" stopIfTrue="1" operator="notEqual">
      <formula>$H$40</formula>
    </cfRule>
  </conditionalFormatting>
  <conditionalFormatting sqref="F41:G41">
    <cfRule type="cellIs" dxfId="1" priority="42" stopIfTrue="1" operator="greaterThan">
      <formula>$D$41</formula>
    </cfRule>
    <cfRule type="cellIs" dxfId="4" priority="43" stopIfTrue="1" operator="notEqual">
      <formula>$H$41</formula>
    </cfRule>
  </conditionalFormatting>
  <conditionalFormatting sqref="F42:G42">
    <cfRule type="cellIs" dxfId="1" priority="46" stopIfTrue="1" operator="greaterThan">
      <formula>$D$42</formula>
    </cfRule>
    <cfRule type="cellIs" dxfId="4" priority="47" stopIfTrue="1" operator="notEqual">
      <formula>$H$42</formula>
    </cfRule>
  </conditionalFormatting>
  <conditionalFormatting sqref="F43:G43">
    <cfRule type="cellIs" dxfId="1" priority="44" stopIfTrue="1" operator="greaterThan">
      <formula>$D$43</formula>
    </cfRule>
    <cfRule type="cellIs" dxfId="4" priority="45" stopIfTrue="1" operator="notEqual">
      <formula>$H$43</formula>
    </cfRule>
  </conditionalFormatting>
  <conditionalFormatting sqref="E8:E9">
    <cfRule type="cellIs" dxfId="4" priority="9" stopIfTrue="1" operator="notEqual">
      <formula>$E$9</formula>
    </cfRule>
  </conditionalFormatting>
  <pageMargins left="0.78740157480315" right="0" top="0.433070866141732" bottom="0" header="0" footer="0"/>
  <pageSetup paperSize="1" scale="75" orientation="portrait" verticalDpi="2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H15" sqref="H15"/>
    </sheetView>
  </sheetViews>
  <sheetFormatPr defaultColWidth="9" defaultRowHeight="12.75"/>
  <cols>
    <col min="1" max="1" width="18" customWidth="1"/>
  </cols>
  <sheetData>
    <row r="1" ht="23.25" customHeight="1" spans="1:12">
      <c r="A1" s="70" t="s">
        <v>551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</row>
    <row r="2" ht="25.5" customHeight="1" spans="1:12">
      <c r="A2" s="71" t="s">
        <v>552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3" ht="33.75" customHeight="1" spans="1:12">
      <c r="A3" s="72" t="s">
        <v>352</v>
      </c>
      <c r="B3" s="73" t="s">
        <v>553</v>
      </c>
      <c r="C3" s="72" t="s">
        <v>554</v>
      </c>
      <c r="D3" s="72" t="s">
        <v>555</v>
      </c>
      <c r="E3" s="74" t="s">
        <v>556</v>
      </c>
      <c r="F3" s="75"/>
      <c r="G3" s="75"/>
      <c r="H3" s="75"/>
      <c r="I3" s="75"/>
      <c r="J3" s="75"/>
      <c r="K3" s="94"/>
      <c r="L3" s="95" t="s">
        <v>557</v>
      </c>
    </row>
    <row r="4" spans="1:12">
      <c r="A4" s="76"/>
      <c r="B4" s="77"/>
      <c r="C4" s="76"/>
      <c r="D4" s="76"/>
      <c r="E4" s="78" t="s">
        <v>558</v>
      </c>
      <c r="F4" s="79" t="s">
        <v>559</v>
      </c>
      <c r="G4" s="79"/>
      <c r="H4" s="79"/>
      <c r="I4" s="79"/>
      <c r="J4" s="79"/>
      <c r="K4" s="79"/>
      <c r="L4" s="96"/>
    </row>
    <row r="5" ht="48" spans="1:12">
      <c r="A5" s="76"/>
      <c r="B5" s="77"/>
      <c r="C5" s="76"/>
      <c r="D5" s="76"/>
      <c r="E5" s="80"/>
      <c r="F5" s="79" t="s">
        <v>560</v>
      </c>
      <c r="G5" s="79" t="s">
        <v>561</v>
      </c>
      <c r="H5" s="79" t="s">
        <v>562</v>
      </c>
      <c r="I5" s="79" t="s">
        <v>563</v>
      </c>
      <c r="J5" s="79" t="s">
        <v>564</v>
      </c>
      <c r="K5" s="79" t="s">
        <v>565</v>
      </c>
      <c r="L5" s="97"/>
    </row>
    <row r="6" ht="13.5" spans="1:12">
      <c r="A6" s="81" t="s">
        <v>58</v>
      </c>
      <c r="B6" s="82" t="s">
        <v>59</v>
      </c>
      <c r="C6" s="81" t="s">
        <v>566</v>
      </c>
      <c r="D6" s="81" t="s">
        <v>567</v>
      </c>
      <c r="E6" s="83">
        <v>1</v>
      </c>
      <c r="F6" s="84">
        <v>2</v>
      </c>
      <c r="G6" s="84">
        <v>3</v>
      </c>
      <c r="H6" s="84">
        <v>4</v>
      </c>
      <c r="I6" s="84">
        <v>5</v>
      </c>
      <c r="J6" s="84">
        <v>6</v>
      </c>
      <c r="K6" s="84">
        <v>7</v>
      </c>
      <c r="L6" s="98">
        <v>8</v>
      </c>
    </row>
    <row r="7" ht="33" customHeight="1" spans="1:12">
      <c r="A7" s="85" t="s">
        <v>568</v>
      </c>
      <c r="B7" s="86" t="s">
        <v>569</v>
      </c>
      <c r="C7" s="87" t="s">
        <v>570</v>
      </c>
      <c r="D7" s="87">
        <v>1</v>
      </c>
      <c r="E7" s="88"/>
      <c r="F7" s="89"/>
      <c r="G7" s="89"/>
      <c r="H7" s="89"/>
      <c r="I7" s="89"/>
      <c r="J7" s="89"/>
      <c r="K7" s="89"/>
      <c r="L7" s="99"/>
    </row>
    <row r="8" ht="36.75" customHeight="1" spans="1:12">
      <c r="A8" s="90"/>
      <c r="B8" s="82"/>
      <c r="C8" s="81" t="s">
        <v>571</v>
      </c>
      <c r="D8" s="81">
        <v>2</v>
      </c>
      <c r="E8" s="91"/>
      <c r="F8" s="92"/>
      <c r="G8" s="92"/>
      <c r="H8" s="92"/>
      <c r="I8" s="92"/>
      <c r="J8" s="92"/>
      <c r="K8" s="92"/>
      <c r="L8" s="100"/>
    </row>
    <row r="9" ht="33.75" customHeight="1" spans="1:12">
      <c r="A9" s="85" t="s">
        <v>572</v>
      </c>
      <c r="B9" s="86" t="s">
        <v>573</v>
      </c>
      <c r="C9" s="87" t="s">
        <v>570</v>
      </c>
      <c r="D9" s="87">
        <v>3</v>
      </c>
      <c r="E9" s="88"/>
      <c r="F9" s="89"/>
      <c r="G9" s="89"/>
      <c r="H9" s="89"/>
      <c r="I9" s="89"/>
      <c r="J9" s="89"/>
      <c r="K9" s="89"/>
      <c r="L9" s="99"/>
    </row>
    <row r="10" ht="38.25" customHeight="1" spans="1:12">
      <c r="A10" s="90"/>
      <c r="B10" s="82"/>
      <c r="C10" s="81" t="s">
        <v>571</v>
      </c>
      <c r="D10" s="81">
        <v>4</v>
      </c>
      <c r="E10" s="91"/>
      <c r="F10" s="92"/>
      <c r="G10" s="92"/>
      <c r="H10" s="92"/>
      <c r="I10" s="92"/>
      <c r="J10" s="92"/>
      <c r="K10" s="92"/>
      <c r="L10" s="100"/>
    </row>
    <row r="11" ht="36.75" customHeight="1" spans="1:12">
      <c r="A11" s="85" t="s">
        <v>574</v>
      </c>
      <c r="B11" s="86" t="s">
        <v>575</v>
      </c>
      <c r="C11" s="87" t="s">
        <v>570</v>
      </c>
      <c r="D11" s="87">
        <v>5</v>
      </c>
      <c r="E11" s="88"/>
      <c r="F11" s="89"/>
      <c r="G11" s="89"/>
      <c r="H11" s="89"/>
      <c r="I11" s="89"/>
      <c r="J11" s="89"/>
      <c r="K11" s="89"/>
      <c r="L11" s="99"/>
    </row>
    <row r="12" ht="54" customHeight="1" spans="1:12">
      <c r="A12" s="90"/>
      <c r="B12" s="82"/>
      <c r="C12" s="81" t="s">
        <v>571</v>
      </c>
      <c r="D12" s="81">
        <v>6</v>
      </c>
      <c r="E12" s="93"/>
      <c r="F12" s="92"/>
      <c r="G12" s="92"/>
      <c r="H12" s="92"/>
      <c r="I12" s="92"/>
      <c r="J12" s="92"/>
      <c r="K12" s="92"/>
      <c r="L12" s="100"/>
    </row>
  </sheetData>
  <sheetProtection password="83B8" sheet="1" objects="1" scenarios="1"/>
  <mergeCells count="16">
    <mergeCell ref="A1:L1"/>
    <mergeCell ref="A2:L2"/>
    <mergeCell ref="E3:K3"/>
    <mergeCell ref="F4:K4"/>
    <mergeCell ref="A3:A5"/>
    <mergeCell ref="A7:A8"/>
    <mergeCell ref="A9:A10"/>
    <mergeCell ref="A11:A12"/>
    <mergeCell ref="B3:B5"/>
    <mergeCell ref="B7:B8"/>
    <mergeCell ref="B9:B10"/>
    <mergeCell ref="B11:B12"/>
    <mergeCell ref="C3:C5"/>
    <mergeCell ref="D3:D5"/>
    <mergeCell ref="E4:E5"/>
    <mergeCell ref="L3:L5"/>
  </mergeCells>
  <conditionalFormatting sqref="E7">
    <cfRule type="cellIs" dxfId="2" priority="12" stopIfTrue="1" operator="notEqual">
      <formula>$F$7+$G$7+$H$7+$I$7+$J$7+$K$7</formula>
    </cfRule>
  </conditionalFormatting>
  <conditionalFormatting sqref="L7">
    <cfRule type="cellIs" dxfId="1" priority="5" stopIfTrue="1" operator="greaterThan">
      <formula>$E$7</formula>
    </cfRule>
  </conditionalFormatting>
  <conditionalFormatting sqref="E8">
    <cfRule type="cellIs" dxfId="2" priority="11" stopIfTrue="1" operator="notEqual">
      <formula>$F$8+$G$8+$H$8+$I$8+$J$8+$K$8</formula>
    </cfRule>
  </conditionalFormatting>
  <conditionalFormatting sqref="L8">
    <cfRule type="cellIs" dxfId="1" priority="6" stopIfTrue="1" operator="greaterThan">
      <formula>$E$8</formula>
    </cfRule>
  </conditionalFormatting>
  <conditionalFormatting sqref="E9">
    <cfRule type="cellIs" dxfId="2" priority="1" stopIfTrue="1" operator="notEqual">
      <formula>$F$9+$G$9+$H$9+$I$9+$J$9+$K$9</formula>
    </cfRule>
  </conditionalFormatting>
  <conditionalFormatting sqref="L9">
    <cfRule type="cellIs" dxfId="1" priority="7" stopIfTrue="1" operator="greaterThan">
      <formula>$E$9</formula>
    </cfRule>
  </conditionalFormatting>
  <conditionalFormatting sqref="E10">
    <cfRule type="cellIs" dxfId="2" priority="2" stopIfTrue="1" operator="notEqual">
      <formula>$F$10+$G$10+$H$10+$I$10+$J$10+$K$10</formula>
    </cfRule>
  </conditionalFormatting>
  <conditionalFormatting sqref="L10">
    <cfRule type="cellIs" dxfId="1" priority="8" stopIfTrue="1" operator="greaterThan">
      <formula>$E$10</formula>
    </cfRule>
  </conditionalFormatting>
  <conditionalFormatting sqref="E11">
    <cfRule type="cellIs" dxfId="2" priority="3" stopIfTrue="1" operator="notEqual">
      <formula>$F$11+$G$11+$H$11+$I$11+$J$11+$K$11</formula>
    </cfRule>
  </conditionalFormatting>
  <conditionalFormatting sqref="L11">
    <cfRule type="cellIs" dxfId="1" priority="9" stopIfTrue="1" operator="greaterThan">
      <formula>$E$11</formula>
    </cfRule>
  </conditionalFormatting>
  <conditionalFormatting sqref="E12">
    <cfRule type="cellIs" dxfId="2" priority="4" stopIfTrue="1" operator="notEqual">
      <formula>$F$12+$G$12+$H$12+$I$12+$J$12+$K$12</formula>
    </cfRule>
  </conditionalFormatting>
  <conditionalFormatting sqref="L12">
    <cfRule type="cellIs" dxfId="1" priority="10" stopIfTrue="1" operator="greaterThan">
      <formula>$E$12</formula>
    </cfRule>
  </conditionalFormatting>
  <pageMargins left="0.75" right="0.75" top="1" bottom="1" header="0.5" footer="0.5"/>
  <pageSetup paperSize="1" orientation="landscape" horizontalDpi="300" verticalDpi="300"/>
  <headerFooter alignWithMargins="0">
    <oddFooter>&amp;C&amp;A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opLeftCell="A13" workbookViewId="0">
      <selection activeCell="D24" sqref="D24"/>
    </sheetView>
  </sheetViews>
  <sheetFormatPr defaultColWidth="9" defaultRowHeight="12.75" outlineLevelCol="4"/>
  <cols>
    <col min="1" max="1" width="7.14444444444444" style="46" customWidth="1"/>
    <col min="2" max="2" width="111.711111111111" style="46" customWidth="1"/>
    <col min="3" max="3" width="12.8555555555556" style="46" customWidth="1"/>
    <col min="4" max="4" width="25.8555555555556" style="46" customWidth="1"/>
    <col min="5" max="5" width="1" style="46" customWidth="1"/>
    <col min="6" max="16384" width="9.14444444444444" style="46"/>
  </cols>
  <sheetData>
    <row r="1" ht="7.5" customHeight="1"/>
    <row r="2" ht="24.75" customHeight="1" spans="2:4">
      <c r="B2" s="47" t="s">
        <v>576</v>
      </c>
      <c r="C2" s="48"/>
      <c r="D2" s="48"/>
    </row>
    <row r="3" ht="11.25" customHeight="1"/>
    <row r="4" ht="37.5" customHeight="1" spans="2:4">
      <c r="B4" s="49" t="s">
        <v>352</v>
      </c>
      <c r="C4" s="50" t="s">
        <v>577</v>
      </c>
      <c r="D4" s="51" t="s">
        <v>506</v>
      </c>
    </row>
    <row r="5" spans="2:4">
      <c r="B5" s="52" t="s">
        <v>58</v>
      </c>
      <c r="C5" s="53" t="s">
        <v>59</v>
      </c>
      <c r="D5" s="54" t="s">
        <v>566</v>
      </c>
    </row>
    <row r="6" ht="52.5" customHeight="1" spans="2:4">
      <c r="B6" s="55" t="s">
        <v>578</v>
      </c>
      <c r="C6" s="56">
        <v>1</v>
      </c>
      <c r="D6" s="57"/>
    </row>
    <row r="7" ht="27.75" customHeight="1" spans="2:4">
      <c r="B7" s="696" t="s">
        <v>579</v>
      </c>
      <c r="C7" s="56">
        <v>2</v>
      </c>
      <c r="D7" s="57"/>
    </row>
    <row r="8" ht="51" customHeight="1" spans="2:4">
      <c r="B8" s="55" t="s">
        <v>580</v>
      </c>
      <c r="C8" s="56">
        <v>3</v>
      </c>
      <c r="D8" s="57"/>
    </row>
    <row r="9" ht="25.5" customHeight="1" spans="2:4">
      <c r="B9" s="58" t="s">
        <v>581</v>
      </c>
      <c r="C9" s="56">
        <v>4</v>
      </c>
      <c r="D9" s="57"/>
    </row>
    <row r="10" ht="25.5" spans="2:4">
      <c r="B10" s="55" t="s">
        <v>582</v>
      </c>
      <c r="C10" s="59">
        <v>5</v>
      </c>
      <c r="D10" s="57"/>
    </row>
    <row r="11" ht="47.25" customHeight="1" spans="2:4">
      <c r="B11" s="60" t="s">
        <v>583</v>
      </c>
      <c r="C11" s="59">
        <v>6</v>
      </c>
      <c r="D11" s="61"/>
    </row>
    <row r="12" ht="25.5" spans="2:4">
      <c r="B12" s="62" t="s">
        <v>584</v>
      </c>
      <c r="C12" s="59">
        <v>7</v>
      </c>
      <c r="D12" s="61"/>
    </row>
    <row r="13" ht="25.5" spans="2:4">
      <c r="B13" s="62" t="s">
        <v>585</v>
      </c>
      <c r="C13" s="59">
        <v>8</v>
      </c>
      <c r="D13" s="61"/>
    </row>
    <row r="14" ht="25.5" customHeight="1" spans="2:4">
      <c r="B14" s="62" t="s">
        <v>586</v>
      </c>
      <c r="C14" s="59">
        <v>9</v>
      </c>
      <c r="D14" s="61"/>
    </row>
    <row r="15" ht="51" spans="2:4">
      <c r="B15" s="62" t="s">
        <v>587</v>
      </c>
      <c r="C15" s="59">
        <v>10</v>
      </c>
      <c r="D15" s="61"/>
    </row>
    <row r="16" ht="25.5" spans="1:5">
      <c r="A16" s="63">
        <v>11</v>
      </c>
      <c r="B16" s="62" t="s">
        <v>588</v>
      </c>
      <c r="C16" s="59">
        <v>11</v>
      </c>
      <c r="D16" s="61"/>
      <c r="E16" s="63"/>
    </row>
    <row r="17" ht="25.5" spans="2:4">
      <c r="B17" s="64" t="s">
        <v>589</v>
      </c>
      <c r="C17" s="59">
        <v>12</v>
      </c>
      <c r="D17" s="61"/>
    </row>
    <row r="18" ht="15.75" customHeight="1" spans="2:4">
      <c r="B18" s="697" t="s">
        <v>590</v>
      </c>
      <c r="C18" s="59">
        <v>13</v>
      </c>
      <c r="D18" s="61"/>
    </row>
    <row r="19" spans="2:4">
      <c r="B19" s="697" t="s">
        <v>591</v>
      </c>
      <c r="C19" s="59">
        <v>14</v>
      </c>
      <c r="D19" s="61"/>
    </row>
    <row r="20" spans="2:4">
      <c r="B20" s="698" t="s">
        <v>592</v>
      </c>
      <c r="C20" s="59">
        <v>15</v>
      </c>
      <c r="D20" s="61"/>
    </row>
    <row r="21" ht="25.5" spans="2:4">
      <c r="B21" s="62" t="s">
        <v>593</v>
      </c>
      <c r="C21" s="59">
        <v>16</v>
      </c>
      <c r="D21" s="61"/>
    </row>
    <row r="22" ht="38.25" spans="2:4">
      <c r="B22" s="62" t="s">
        <v>594</v>
      </c>
      <c r="C22" s="59">
        <v>17</v>
      </c>
      <c r="D22" s="61"/>
    </row>
    <row r="23" ht="25.5" spans="2:4">
      <c r="B23" s="62" t="s">
        <v>595</v>
      </c>
      <c r="C23" s="59">
        <v>18</v>
      </c>
      <c r="D23" s="61"/>
    </row>
    <row r="24" ht="25.5" spans="2:4">
      <c r="B24" s="62" t="s">
        <v>596</v>
      </c>
      <c r="C24" s="59">
        <v>19</v>
      </c>
      <c r="D24" s="61"/>
    </row>
    <row r="25" ht="25.5" customHeight="1" spans="2:4">
      <c r="B25" s="65" t="s">
        <v>597</v>
      </c>
      <c r="C25" s="66">
        <v>20</v>
      </c>
      <c r="D25" s="67"/>
    </row>
    <row r="26" ht="39" customHeight="1" spans="2:4">
      <c r="B26" s="68" t="s">
        <v>598</v>
      </c>
      <c r="C26" s="68"/>
      <c r="D26" s="68"/>
    </row>
    <row r="27" ht="30.75" customHeight="1" spans="2:4">
      <c r="B27" s="69" t="s">
        <v>599</v>
      </c>
      <c r="C27" s="69"/>
      <c r="D27" s="69"/>
    </row>
  </sheetData>
  <sheetProtection password="83B8" sheet="1" objects="1" scenarios="1"/>
  <mergeCells count="3">
    <mergeCell ref="B2:D2"/>
    <mergeCell ref="B26:D26"/>
    <mergeCell ref="B27:D27"/>
  </mergeCells>
  <conditionalFormatting sqref="D25">
    <cfRule type="cellIs" dxfId="1" priority="2" stopIfTrue="1" operator="greaterThan">
      <formula>$D$16</formula>
    </cfRule>
  </conditionalFormatting>
  <conditionalFormatting sqref="D24;D12">
    <cfRule type="cellIs" dxfId="1" priority="1" stopIfTrue="1" operator="greaterThan">
      <formula>$D$11</formula>
    </cfRule>
  </conditionalFormatting>
  <pageMargins left="0.275590551181102" right="0.275590551181102" top="0.078740157480315" bottom="0.236220472440945" header="0" footer="0.31496062992126"/>
  <pageSetup paperSize="1" scale="80" orientation="landscape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8"/>
  <sheetViews>
    <sheetView topLeftCell="A130" workbookViewId="0">
      <selection activeCell="F93" sqref="F93"/>
    </sheetView>
  </sheetViews>
  <sheetFormatPr defaultColWidth="9.14444444444444" defaultRowHeight="12.75" outlineLevelCol="3"/>
  <cols>
    <col min="1" max="1" width="10.5666666666667" customWidth="1"/>
    <col min="2" max="2" width="46.5666666666667" customWidth="1"/>
    <col min="3" max="3" width="16.1444444444444" customWidth="1"/>
    <col min="4" max="4" width="15.4222222222222" customWidth="1"/>
  </cols>
  <sheetData>
    <row r="1" spans="1:4">
      <c r="A1" s="2" t="s">
        <v>600</v>
      </c>
      <c r="B1" s="2"/>
      <c r="C1" s="2"/>
      <c r="D1" s="2"/>
    </row>
    <row r="2" ht="13.5" spans="1:4">
      <c r="A2" s="3" t="s">
        <v>601</v>
      </c>
      <c r="B2" s="3"/>
      <c r="C2" s="3"/>
      <c r="D2" s="3"/>
    </row>
    <row r="3" s="1" customFormat="1" ht="13.5" spans="1:4">
      <c r="A3" s="4" t="s">
        <v>602</v>
      </c>
      <c r="B3" s="5" t="s">
        <v>603</v>
      </c>
      <c r="C3" s="6" t="s">
        <v>604</v>
      </c>
      <c r="D3" s="5" t="s">
        <v>605</v>
      </c>
    </row>
    <row r="4" spans="1:4">
      <c r="A4" s="7" t="s">
        <v>606</v>
      </c>
      <c r="B4" s="8" t="s">
        <v>607</v>
      </c>
      <c r="C4" s="9">
        <f>'2'!H10</f>
        <v>1</v>
      </c>
      <c r="D4" s="10">
        <f>'2'!H10*100/'2'!D10</f>
        <v>100</v>
      </c>
    </row>
    <row r="5" ht="25.5" spans="1:4">
      <c r="A5" s="7" t="s">
        <v>608</v>
      </c>
      <c r="B5" s="8" t="s">
        <v>609</v>
      </c>
      <c r="C5" s="9">
        <f>'2'!E10+'2'!F10+'2'!G10</f>
        <v>1</v>
      </c>
      <c r="D5" s="10">
        <f>('2'!E10+'2'!F10+'2'!G10)*100/'2'!D10</f>
        <v>100</v>
      </c>
    </row>
    <row r="6" spans="1:4">
      <c r="A6" s="7" t="s">
        <v>610</v>
      </c>
      <c r="B6" s="11" t="s">
        <v>611</v>
      </c>
      <c r="C6" s="9">
        <f>'2'!E10</f>
        <v>1</v>
      </c>
      <c r="D6" s="10">
        <f>'2'!E10*100/'2'!D10</f>
        <v>100</v>
      </c>
    </row>
    <row r="7" spans="1:4">
      <c r="A7" s="7" t="s">
        <v>612</v>
      </c>
      <c r="B7" s="11" t="s">
        <v>613</v>
      </c>
      <c r="C7" s="9">
        <f>'2'!F10</f>
        <v>0</v>
      </c>
      <c r="D7" s="10">
        <f>'2'!F10*100/'2'!D10</f>
        <v>0</v>
      </c>
    </row>
    <row r="8" spans="1:4">
      <c r="A8" s="7" t="s">
        <v>614</v>
      </c>
      <c r="B8" s="11" t="s">
        <v>615</v>
      </c>
      <c r="C8" s="9">
        <f>'2'!G10</f>
        <v>0</v>
      </c>
      <c r="D8" s="10">
        <f>'2'!G10*100/'2'!D10</f>
        <v>0</v>
      </c>
    </row>
    <row r="9" ht="25.5" spans="1:4">
      <c r="A9" s="7" t="s">
        <v>616</v>
      </c>
      <c r="B9" s="8" t="s">
        <v>617</v>
      </c>
      <c r="C9" s="9">
        <f>'2'!D10-('2'!E10+'2'!F10+'2'!G10)</f>
        <v>0</v>
      </c>
      <c r="D9" s="10">
        <f>('2'!D10-('2'!E10+'2'!F10+'2'!G10))*100/'2'!D10</f>
        <v>0</v>
      </c>
    </row>
    <row r="10" ht="15" customHeight="1" spans="1:4">
      <c r="A10" s="7" t="s">
        <v>618</v>
      </c>
      <c r="B10" s="8" t="s">
        <v>619</v>
      </c>
      <c r="C10" s="9">
        <f>'6'!H9</f>
        <v>1</v>
      </c>
      <c r="D10" s="10">
        <f>'6'!H9*100/'6'!D9</f>
        <v>50</v>
      </c>
    </row>
    <row r="11" ht="38.25" spans="1:4">
      <c r="A11" s="7" t="s">
        <v>620</v>
      </c>
      <c r="B11" s="8" t="s">
        <v>621</v>
      </c>
      <c r="C11" s="9">
        <f>'6'!E9+'6'!F9+'6'!G9</f>
        <v>1</v>
      </c>
      <c r="D11" s="10">
        <f>('6'!E9+'6'!F9+'6'!G9)*100/'6'!D9</f>
        <v>50</v>
      </c>
    </row>
    <row r="12" spans="1:4">
      <c r="A12" s="7" t="s">
        <v>622</v>
      </c>
      <c r="B12" s="11" t="s">
        <v>611</v>
      </c>
      <c r="C12" s="9">
        <f>'6'!E9</f>
        <v>1</v>
      </c>
      <c r="D12" s="10">
        <f>'6'!E9*100/'6'!D9</f>
        <v>50</v>
      </c>
    </row>
    <row r="13" spans="1:4">
      <c r="A13" s="7" t="s">
        <v>623</v>
      </c>
      <c r="B13" s="11" t="s">
        <v>613</v>
      </c>
      <c r="C13" s="9">
        <f>'6'!F9</f>
        <v>0</v>
      </c>
      <c r="D13" s="10">
        <f>'6'!F9*100/'6'!D9</f>
        <v>0</v>
      </c>
    </row>
    <row r="14" spans="1:4">
      <c r="A14" s="7" t="s">
        <v>624</v>
      </c>
      <c r="B14" s="11" t="s">
        <v>615</v>
      </c>
      <c r="C14" s="9">
        <f>'6'!G9</f>
        <v>0</v>
      </c>
      <c r="D14" s="10">
        <f>'6'!G9*100/'6'!D9</f>
        <v>0</v>
      </c>
    </row>
    <row r="15" ht="25.5" spans="1:4">
      <c r="A15" s="7" t="s">
        <v>625</v>
      </c>
      <c r="B15" s="8" t="s">
        <v>626</v>
      </c>
      <c r="C15" s="9">
        <f>'6'!D9-('6'!E9+'6'!F9+'6'!G9)</f>
        <v>1</v>
      </c>
      <c r="D15" s="10">
        <f>('6'!D9-('6'!E9+'6'!F9+'6'!G9))*100/'6'!D9</f>
        <v>50</v>
      </c>
    </row>
    <row r="16" spans="1:4">
      <c r="A16" s="7" t="s">
        <v>627</v>
      </c>
      <c r="B16" s="8" t="s">
        <v>628</v>
      </c>
      <c r="C16" s="9">
        <f>'7'!F9</f>
        <v>0</v>
      </c>
      <c r="D16" s="10" t="e">
        <f>'7'!F9*100/'7'!D9</f>
        <v>#DIV/0!</v>
      </c>
    </row>
    <row r="17" ht="27.75" spans="1:4">
      <c r="A17" s="7" t="s">
        <v>629</v>
      </c>
      <c r="B17" s="12" t="s">
        <v>630</v>
      </c>
      <c r="C17" s="9">
        <f>'7'!F10</f>
        <v>0</v>
      </c>
      <c r="D17" s="10" t="e">
        <f>'7'!F10*100/'7'!D10</f>
        <v>#DIV/0!</v>
      </c>
    </row>
    <row r="18" ht="24" spans="1:4">
      <c r="A18" s="7" t="s">
        <v>631</v>
      </c>
      <c r="B18" s="12" t="s">
        <v>327</v>
      </c>
      <c r="C18" s="9">
        <f>'7'!F11</f>
        <v>0</v>
      </c>
      <c r="D18" s="10" t="e">
        <f>'7'!F11*100/'7'!D11</f>
        <v>#DIV/0!</v>
      </c>
    </row>
    <row r="19" ht="24" spans="1:4">
      <c r="A19" s="7" t="s">
        <v>632</v>
      </c>
      <c r="B19" s="12" t="s">
        <v>71</v>
      </c>
      <c r="C19" s="9">
        <f>'7'!F12</f>
        <v>0</v>
      </c>
      <c r="D19" s="10" t="e">
        <f>'7'!F12*100/'7'!D12</f>
        <v>#DIV/0!</v>
      </c>
    </row>
    <row r="20" ht="24" spans="1:4">
      <c r="A20" s="7" t="s">
        <v>633</v>
      </c>
      <c r="B20" s="12" t="s">
        <v>328</v>
      </c>
      <c r="C20" s="9">
        <f>'7'!F13</f>
        <v>0</v>
      </c>
      <c r="D20" s="10" t="e">
        <f>'7'!F13*100/'7'!D13</f>
        <v>#DIV/0!</v>
      </c>
    </row>
    <row r="21" ht="24" spans="1:4">
      <c r="A21" s="7" t="s">
        <v>634</v>
      </c>
      <c r="B21" s="12" t="s">
        <v>329</v>
      </c>
      <c r="C21" s="9">
        <f>'7'!F14</f>
        <v>0</v>
      </c>
      <c r="D21" s="10" t="e">
        <f>'7'!F14*100/'7'!D14</f>
        <v>#DIV/0!</v>
      </c>
    </row>
    <row r="22" ht="24" spans="1:4">
      <c r="A22" s="7" t="s">
        <v>635</v>
      </c>
      <c r="B22" s="12" t="s">
        <v>330</v>
      </c>
      <c r="C22" s="9">
        <f>'7'!F15</f>
        <v>0</v>
      </c>
      <c r="D22" s="10" t="e">
        <f>'7'!F15*100/'7'!D15</f>
        <v>#DIV/0!</v>
      </c>
    </row>
    <row r="23" ht="24" spans="1:4">
      <c r="A23" s="7" t="s">
        <v>636</v>
      </c>
      <c r="B23" s="12" t="s">
        <v>81</v>
      </c>
      <c r="C23" s="9">
        <f>'7'!F16</f>
        <v>0</v>
      </c>
      <c r="D23" s="10" t="e">
        <f>'7'!F16*100/'7'!D16</f>
        <v>#DIV/0!</v>
      </c>
    </row>
    <row r="24" ht="24" spans="1:4">
      <c r="A24" s="7" t="s">
        <v>637</v>
      </c>
      <c r="B24" s="12" t="s">
        <v>83</v>
      </c>
      <c r="C24" s="9">
        <f>'7'!F17</f>
        <v>0</v>
      </c>
      <c r="D24" s="10" t="e">
        <f>'7'!F17*100/'7'!D17</f>
        <v>#DIV/0!</v>
      </c>
    </row>
    <row r="25" ht="24" spans="1:4">
      <c r="A25" s="7" t="s">
        <v>638</v>
      </c>
      <c r="B25" s="12" t="s">
        <v>331</v>
      </c>
      <c r="C25" s="9">
        <f>'7'!F18</f>
        <v>0</v>
      </c>
      <c r="D25" s="10" t="e">
        <f>'7'!F18*100/'7'!D18</f>
        <v>#DIV/0!</v>
      </c>
    </row>
    <row r="26" ht="24" spans="1:4">
      <c r="A26" s="7" t="s">
        <v>639</v>
      </c>
      <c r="B26" s="12" t="s">
        <v>89</v>
      </c>
      <c r="C26" s="9">
        <f>'7'!F19</f>
        <v>0</v>
      </c>
      <c r="D26" s="10" t="e">
        <f>'7'!F19*100/'7'!D19</f>
        <v>#DIV/0!</v>
      </c>
    </row>
    <row r="27" ht="24" spans="1:4">
      <c r="A27" s="7" t="s">
        <v>640</v>
      </c>
      <c r="B27" s="12" t="s">
        <v>91</v>
      </c>
      <c r="C27" s="9">
        <f>'7'!F20</f>
        <v>0</v>
      </c>
      <c r="D27" s="10" t="e">
        <f>'7'!F20*100/'7'!D20</f>
        <v>#DIV/0!</v>
      </c>
    </row>
    <row r="28" ht="24" spans="1:4">
      <c r="A28" s="7" t="s">
        <v>641</v>
      </c>
      <c r="B28" s="12" t="s">
        <v>95</v>
      </c>
      <c r="C28" s="9">
        <f>'7'!F21</f>
        <v>0</v>
      </c>
      <c r="D28" s="10" t="e">
        <f>'7'!F21*100/'7'!D21</f>
        <v>#DIV/0!</v>
      </c>
    </row>
    <row r="29" ht="24" spans="1:4">
      <c r="A29" s="7" t="s">
        <v>642</v>
      </c>
      <c r="B29" s="12" t="s">
        <v>332</v>
      </c>
      <c r="C29" s="9">
        <f>'7'!F22</f>
        <v>0</v>
      </c>
      <c r="D29" s="10" t="e">
        <f>'7'!F22*100/'7'!D22</f>
        <v>#DIV/0!</v>
      </c>
    </row>
    <row r="30" ht="24" spans="1:4">
      <c r="A30" s="7" t="s">
        <v>643</v>
      </c>
      <c r="B30" s="12" t="s">
        <v>99</v>
      </c>
      <c r="C30" s="9">
        <f>'7'!F23</f>
        <v>0</v>
      </c>
      <c r="D30" s="10" t="e">
        <f>'7'!F23*100/'7'!D23</f>
        <v>#DIV/0!</v>
      </c>
    </row>
    <row r="31" ht="24" spans="1:4">
      <c r="A31" s="7" t="s">
        <v>644</v>
      </c>
      <c r="B31" s="12" t="s">
        <v>101</v>
      </c>
      <c r="C31" s="9">
        <f>'7'!F24</f>
        <v>0</v>
      </c>
      <c r="D31" s="10" t="e">
        <f>'7'!F24*100/'7'!D24</f>
        <v>#DIV/0!</v>
      </c>
    </row>
    <row r="32" ht="27.75" spans="1:4">
      <c r="A32" s="7" t="s">
        <v>645</v>
      </c>
      <c r="B32" s="13" t="s">
        <v>646</v>
      </c>
      <c r="C32" s="9">
        <f>'8'!F6</f>
        <v>0</v>
      </c>
      <c r="D32" s="10" t="e">
        <f>'8'!F6*100/'8'!D6</f>
        <v>#DIV/0!</v>
      </c>
    </row>
    <row r="33" ht="24" spans="1:4">
      <c r="A33" s="7" t="s">
        <v>647</v>
      </c>
      <c r="B33" s="13" t="s">
        <v>105</v>
      </c>
      <c r="C33" s="9">
        <f>'8'!F7</f>
        <v>0</v>
      </c>
      <c r="D33" s="10" t="e">
        <f>'8'!F7*100/'8'!D7</f>
        <v>#DIV/0!</v>
      </c>
    </row>
    <row r="34" ht="24" spans="1:4">
      <c r="A34" s="7" t="s">
        <v>648</v>
      </c>
      <c r="B34" s="13" t="s">
        <v>109</v>
      </c>
      <c r="C34" s="9">
        <f>'8'!F8</f>
        <v>0</v>
      </c>
      <c r="D34" s="10" t="e">
        <f>'8'!F8*100/'8'!D8</f>
        <v>#DIV/0!</v>
      </c>
    </row>
    <row r="35" ht="24" spans="1:4">
      <c r="A35" s="7" t="s">
        <v>649</v>
      </c>
      <c r="B35" s="13" t="s">
        <v>337</v>
      </c>
      <c r="C35" s="9">
        <f>'8'!F9</f>
        <v>0</v>
      </c>
      <c r="D35" s="10" t="e">
        <f>'8'!F9*100/'8'!D9</f>
        <v>#DIV/0!</v>
      </c>
    </row>
    <row r="36" ht="24" spans="1:4">
      <c r="A36" s="7" t="s">
        <v>650</v>
      </c>
      <c r="B36" s="13" t="s">
        <v>338</v>
      </c>
      <c r="C36" s="9">
        <f>'8'!F10</f>
        <v>0</v>
      </c>
      <c r="D36" s="10" t="e">
        <f>'8'!F10*100/'8'!D10</f>
        <v>#DIV/0!</v>
      </c>
    </row>
    <row r="37" ht="24" spans="1:4">
      <c r="A37" s="7" t="s">
        <v>651</v>
      </c>
      <c r="B37" s="13" t="s">
        <v>339</v>
      </c>
      <c r="C37" s="9">
        <f>'8'!F11</f>
        <v>0</v>
      </c>
      <c r="D37" s="10" t="e">
        <f>'8'!F11*100/'8'!D11</f>
        <v>#DIV/0!</v>
      </c>
    </row>
    <row r="38" ht="24" spans="1:4">
      <c r="A38" s="7" t="s">
        <v>652</v>
      </c>
      <c r="B38" s="13" t="s">
        <v>121</v>
      </c>
      <c r="C38" s="9">
        <f>'8'!F12</f>
        <v>0</v>
      </c>
      <c r="D38" s="10" t="e">
        <f>'8'!F12*100/'8'!D12</f>
        <v>#DIV/0!</v>
      </c>
    </row>
    <row r="39" ht="24" spans="1:4">
      <c r="A39" s="7" t="s">
        <v>653</v>
      </c>
      <c r="B39" s="13" t="s">
        <v>123</v>
      </c>
      <c r="C39" s="9">
        <f>'8'!F13</f>
        <v>0</v>
      </c>
      <c r="D39" s="10" t="e">
        <f>'8'!F13*100/'8'!D13</f>
        <v>#DIV/0!</v>
      </c>
    </row>
    <row r="40" ht="24" spans="1:4">
      <c r="A40" s="7" t="s">
        <v>654</v>
      </c>
      <c r="B40" s="13" t="s">
        <v>125</v>
      </c>
      <c r="C40" s="9">
        <f>'8'!F14</f>
        <v>0</v>
      </c>
      <c r="D40" s="10" t="e">
        <f>'8'!F14*100/'8'!D14</f>
        <v>#DIV/0!</v>
      </c>
    </row>
    <row r="41" ht="24" spans="1:4">
      <c r="A41" s="7" t="s">
        <v>655</v>
      </c>
      <c r="B41" s="13" t="s">
        <v>129</v>
      </c>
      <c r="C41" s="9">
        <f>'8'!F15</f>
        <v>0</v>
      </c>
      <c r="D41" s="10" t="e">
        <f>'8'!F15*100/'8'!D15</f>
        <v>#DIV/0!</v>
      </c>
    </row>
    <row r="42" ht="24" spans="1:4">
      <c r="A42" s="7" t="s">
        <v>656</v>
      </c>
      <c r="B42" s="13" t="s">
        <v>133</v>
      </c>
      <c r="C42" s="9">
        <f>'8'!F16</f>
        <v>0</v>
      </c>
      <c r="D42" s="10" t="e">
        <f>'8'!F16*100/'8'!D16</f>
        <v>#DIV/0!</v>
      </c>
    </row>
    <row r="43" ht="24" spans="1:4">
      <c r="A43" s="7" t="s">
        <v>657</v>
      </c>
      <c r="B43" s="13" t="s">
        <v>139</v>
      </c>
      <c r="C43" s="9">
        <f>'8'!F17</f>
        <v>0</v>
      </c>
      <c r="D43" s="10" t="e">
        <f>'8'!F17*100/'8'!D17</f>
        <v>#DIV/0!</v>
      </c>
    </row>
    <row r="44" ht="24" spans="1:4">
      <c r="A44" s="7" t="s">
        <v>658</v>
      </c>
      <c r="B44" s="13" t="s">
        <v>141</v>
      </c>
      <c r="C44" s="9">
        <f>'8'!F18</f>
        <v>0</v>
      </c>
      <c r="D44" s="10" t="e">
        <f>'8'!F18*100/'8'!D18</f>
        <v>#DIV/0!</v>
      </c>
    </row>
    <row r="45" ht="24" spans="1:4">
      <c r="A45" s="7" t="s">
        <v>659</v>
      </c>
      <c r="B45" s="13" t="s">
        <v>143</v>
      </c>
      <c r="C45" s="9">
        <f>'8'!F19</f>
        <v>0</v>
      </c>
      <c r="D45" s="10" t="e">
        <f>'8'!F19*100/'8'!D19</f>
        <v>#DIV/0!</v>
      </c>
    </row>
    <row r="46" ht="48" spans="1:4">
      <c r="A46" s="7" t="s">
        <v>660</v>
      </c>
      <c r="B46" s="14" t="s">
        <v>341</v>
      </c>
      <c r="C46" s="9">
        <f>'8'!F20</f>
        <v>0</v>
      </c>
      <c r="D46" s="10" t="e">
        <f>'8'!F20*100/'8'!D20</f>
        <v>#DIV/0!</v>
      </c>
    </row>
    <row r="47" ht="24" spans="1:4">
      <c r="A47" s="7" t="s">
        <v>661</v>
      </c>
      <c r="B47" s="13" t="s">
        <v>342</v>
      </c>
      <c r="C47" s="9">
        <f>'8'!F21</f>
        <v>0</v>
      </c>
      <c r="D47" s="10" t="e">
        <f>'8'!F21*100/'8'!D21</f>
        <v>#DIV/0!</v>
      </c>
    </row>
    <row r="48" ht="24" spans="1:4">
      <c r="A48" s="7" t="s">
        <v>662</v>
      </c>
      <c r="B48" s="14" t="s">
        <v>344</v>
      </c>
      <c r="C48" s="9">
        <f>'8'!F22</f>
        <v>0</v>
      </c>
      <c r="D48" s="10" t="e">
        <f>'8'!F22*100/'8'!D22</f>
        <v>#DIV/0!</v>
      </c>
    </row>
    <row r="49" ht="27.75" spans="1:4">
      <c r="A49" s="7" t="s">
        <v>663</v>
      </c>
      <c r="B49" s="13" t="s">
        <v>664</v>
      </c>
      <c r="C49" s="9">
        <f>'9'!F6</f>
        <v>0</v>
      </c>
      <c r="D49" s="10" t="e">
        <f>'9'!F6*100/'9'!D6</f>
        <v>#DIV/0!</v>
      </c>
    </row>
    <row r="50" ht="24" spans="1:4">
      <c r="A50" s="7" t="s">
        <v>665</v>
      </c>
      <c r="B50" s="13" t="s">
        <v>157</v>
      </c>
      <c r="C50" s="9">
        <f>'9'!F7</f>
        <v>0</v>
      </c>
      <c r="D50" s="10" t="e">
        <f>'9'!F7*100/'9'!D7</f>
        <v>#DIV/0!</v>
      </c>
    </row>
    <row r="51" ht="24" spans="1:4">
      <c r="A51" s="7" t="s">
        <v>666</v>
      </c>
      <c r="B51" s="13" t="s">
        <v>161</v>
      </c>
      <c r="C51" s="9">
        <f>'9'!F8</f>
        <v>0</v>
      </c>
      <c r="D51" s="10" t="e">
        <f>'9'!F8*100/'9'!D8</f>
        <v>#DIV/0!</v>
      </c>
    </row>
    <row r="52" ht="24" spans="1:4">
      <c r="A52" s="7" t="s">
        <v>667</v>
      </c>
      <c r="B52" s="13" t="s">
        <v>165</v>
      </c>
      <c r="C52" s="9">
        <f>'9'!F9</f>
        <v>0</v>
      </c>
      <c r="D52" s="10" t="e">
        <f>'9'!F9*100/'9'!D9</f>
        <v>#DIV/0!</v>
      </c>
    </row>
    <row r="53" ht="24" spans="1:4">
      <c r="A53" s="7" t="s">
        <v>668</v>
      </c>
      <c r="B53" s="13" t="s">
        <v>167</v>
      </c>
      <c r="C53" s="9">
        <f>'9'!F10</f>
        <v>0</v>
      </c>
      <c r="D53" s="10" t="e">
        <f>'9'!F10*100/'9'!D10</f>
        <v>#DIV/0!</v>
      </c>
    </row>
    <row r="54" ht="24" spans="1:4">
      <c r="A54" s="7" t="s">
        <v>669</v>
      </c>
      <c r="B54" s="13" t="s">
        <v>348</v>
      </c>
      <c r="C54" s="9">
        <f>'9'!F11</f>
        <v>0</v>
      </c>
      <c r="D54" s="10" t="e">
        <f>'9'!F11*100/'9'!D11</f>
        <v>#DIV/0!</v>
      </c>
    </row>
    <row r="55" ht="24" spans="1:4">
      <c r="A55" s="7" t="s">
        <v>670</v>
      </c>
      <c r="B55" s="13" t="s">
        <v>175</v>
      </c>
      <c r="C55" s="9">
        <f>'9'!F12</f>
        <v>0</v>
      </c>
      <c r="D55" s="10" t="e">
        <f>'9'!F12*100/'9'!D12</f>
        <v>#DIV/0!</v>
      </c>
    </row>
    <row r="56" ht="24" spans="1:4">
      <c r="A56" s="7" t="s">
        <v>671</v>
      </c>
      <c r="B56" s="13" t="s">
        <v>179</v>
      </c>
      <c r="C56" s="9">
        <f>'9'!F13</f>
        <v>0</v>
      </c>
      <c r="D56" s="10" t="e">
        <f>'9'!F13*100/'9'!D13</f>
        <v>#DIV/0!</v>
      </c>
    </row>
    <row r="57" ht="24" spans="1:4">
      <c r="A57" s="7" t="s">
        <v>672</v>
      </c>
      <c r="B57" s="13" t="s">
        <v>181</v>
      </c>
      <c r="C57" s="9">
        <f>'9'!F14</f>
        <v>0</v>
      </c>
      <c r="D57" s="10" t="e">
        <f>'9'!F14*100/'9'!D14</f>
        <v>#DIV/0!</v>
      </c>
    </row>
    <row r="58" ht="24" spans="1:4">
      <c r="A58" s="7" t="s">
        <v>673</v>
      </c>
      <c r="B58" s="13" t="s">
        <v>349</v>
      </c>
      <c r="C58" s="9">
        <f>'9'!F15</f>
        <v>0</v>
      </c>
      <c r="D58" s="10" t="e">
        <f>'9'!F15*100/'9'!D15</f>
        <v>#DIV/0!</v>
      </c>
    </row>
    <row r="59" ht="24" spans="1:4">
      <c r="A59" s="7" t="s">
        <v>674</v>
      </c>
      <c r="B59" s="13" t="s">
        <v>217</v>
      </c>
      <c r="C59" s="9">
        <f>'9'!F16</f>
        <v>0</v>
      </c>
      <c r="D59" s="10" t="e">
        <f>'9'!F16*100/'9'!D16</f>
        <v>#DIV/0!</v>
      </c>
    </row>
    <row r="60" ht="24" spans="1:4">
      <c r="A60" s="7" t="s">
        <v>675</v>
      </c>
      <c r="B60" s="13" t="s">
        <v>219</v>
      </c>
      <c r="C60" s="9">
        <f>'9'!F17</f>
        <v>0</v>
      </c>
      <c r="D60" s="10" t="e">
        <f>'9'!F17*100/'9'!D17</f>
        <v>#DIV/0!</v>
      </c>
    </row>
    <row r="61" ht="24" spans="1:4">
      <c r="A61" s="7" t="s">
        <v>676</v>
      </c>
      <c r="B61" s="13" t="s">
        <v>221</v>
      </c>
      <c r="C61" s="9">
        <f>'9'!F18</f>
        <v>0</v>
      </c>
      <c r="D61" s="10" t="e">
        <f>'9'!F18*100/'9'!D18</f>
        <v>#DIV/0!</v>
      </c>
    </row>
    <row r="62" ht="24" spans="1:4">
      <c r="A62" s="7" t="s">
        <v>677</v>
      </c>
      <c r="B62" s="13" t="s">
        <v>233</v>
      </c>
      <c r="C62" s="9">
        <f>'9'!F19</f>
        <v>0</v>
      </c>
      <c r="D62" s="10" t="e">
        <f>'9'!F19*100/'9'!D19</f>
        <v>#DIV/0!</v>
      </c>
    </row>
    <row r="63" ht="24" spans="1:4">
      <c r="A63" s="7" t="s">
        <v>678</v>
      </c>
      <c r="B63" s="13" t="s">
        <v>235</v>
      </c>
      <c r="C63" s="9">
        <f>'9'!F20</f>
        <v>0</v>
      </c>
      <c r="D63" s="10" t="e">
        <f>'9'!F20*100/'9'!D20</f>
        <v>#DIV/0!</v>
      </c>
    </row>
    <row r="64" ht="24" spans="1:4">
      <c r="A64" s="7" t="s">
        <v>679</v>
      </c>
      <c r="B64" s="13" t="s">
        <v>237</v>
      </c>
      <c r="C64" s="9">
        <f>'9'!F21</f>
        <v>0</v>
      </c>
      <c r="D64" s="10" t="e">
        <f>'9'!F21*100/'9'!D21</f>
        <v>#DIV/0!</v>
      </c>
    </row>
    <row r="65" ht="24" spans="1:4">
      <c r="A65" s="7" t="s">
        <v>680</v>
      </c>
      <c r="B65" s="13" t="s">
        <v>243</v>
      </c>
      <c r="C65" s="9">
        <f>'9'!F22</f>
        <v>0</v>
      </c>
      <c r="D65" s="10" t="e">
        <f>'9'!F22*100/'9'!D22</f>
        <v>#DIV/0!</v>
      </c>
    </row>
    <row r="66" ht="15.75" spans="1:4">
      <c r="A66" s="7" t="s">
        <v>681</v>
      </c>
      <c r="B66" s="15" t="s">
        <v>682</v>
      </c>
      <c r="C66" s="9">
        <f>'7'!E9</f>
        <v>0</v>
      </c>
      <c r="D66" s="10" t="e">
        <f>'7'!E9*100/'7'!D9</f>
        <v>#DIV/0!</v>
      </c>
    </row>
    <row r="67" ht="25.5" spans="1:4">
      <c r="A67" s="7" t="s">
        <v>683</v>
      </c>
      <c r="B67" s="15" t="s">
        <v>684</v>
      </c>
      <c r="C67" s="9">
        <f>'7'!G9</f>
        <v>0</v>
      </c>
      <c r="D67" s="10" t="e">
        <f>'7'!G9*100/'7'!D9</f>
        <v>#DIV/0!</v>
      </c>
    </row>
    <row r="68" spans="1:4">
      <c r="A68" s="7" t="s">
        <v>685</v>
      </c>
      <c r="B68" s="16" t="s">
        <v>686</v>
      </c>
      <c r="C68" s="9">
        <f>'7'!G9-'7'!I9</f>
        <v>0</v>
      </c>
      <c r="D68" s="10" t="e">
        <f>('7'!G9-'7'!I9)*100/('7'!D9-'7'!F9)</f>
        <v>#DIV/0!</v>
      </c>
    </row>
    <row r="69" spans="1:4">
      <c r="A69" s="7" t="s">
        <v>687</v>
      </c>
      <c r="B69" s="16" t="s">
        <v>688</v>
      </c>
      <c r="C69" s="9">
        <f>'7'!I9</f>
        <v>0</v>
      </c>
      <c r="D69" s="10" t="e">
        <f>'7'!I9*100/'7'!F9</f>
        <v>#DIV/0!</v>
      </c>
    </row>
    <row r="70" ht="25.5" spans="1:4">
      <c r="A70" s="7" t="s">
        <v>689</v>
      </c>
      <c r="B70" s="15" t="s">
        <v>690</v>
      </c>
      <c r="C70" s="9">
        <f>'7'!K9</f>
        <v>0</v>
      </c>
      <c r="D70" s="10" t="e">
        <f>'7'!K9*100/'7'!J9</f>
        <v>#DIV/0!</v>
      </c>
    </row>
    <row r="71" spans="1:4">
      <c r="A71" s="7" t="s">
        <v>691</v>
      </c>
      <c r="B71" s="15" t="s">
        <v>692</v>
      </c>
      <c r="C71" s="9">
        <f>'7'!L9</f>
        <v>0</v>
      </c>
      <c r="D71" s="10" t="e">
        <f>'7'!L9*100/'7'!J9</f>
        <v>#DIV/0!</v>
      </c>
    </row>
    <row r="72" ht="25.5" spans="1:4">
      <c r="A72" s="7" t="s">
        <v>693</v>
      </c>
      <c r="B72" s="15" t="s">
        <v>694</v>
      </c>
      <c r="C72" s="9">
        <f>'7'!M9</f>
        <v>0</v>
      </c>
      <c r="D72" s="10" t="e">
        <f>'7'!M9*100/'7'!J9</f>
        <v>#DIV/0!</v>
      </c>
    </row>
    <row r="73" ht="25.5" spans="1:4">
      <c r="A73" s="7" t="s">
        <v>695</v>
      </c>
      <c r="B73" s="15" t="s">
        <v>696</v>
      </c>
      <c r="C73" s="9">
        <f>'7'!N9</f>
        <v>0</v>
      </c>
      <c r="D73" s="10" t="e">
        <f>'7'!N9*100/'7'!M9</f>
        <v>#DIV/0!</v>
      </c>
    </row>
    <row r="74" ht="42.75" customHeight="1" spans="1:4">
      <c r="A74" s="7" t="s">
        <v>697</v>
      </c>
      <c r="B74" s="17" t="s">
        <v>698</v>
      </c>
      <c r="C74" s="9">
        <f>'11'!L8</f>
        <v>0</v>
      </c>
      <c r="D74" s="10" t="e">
        <f>'11'!L8*100/'11'!K8</f>
        <v>#DIV/0!</v>
      </c>
    </row>
    <row r="75" ht="21.75" spans="1:4">
      <c r="A75" s="7" t="s">
        <v>699</v>
      </c>
      <c r="B75" s="18" t="s">
        <v>700</v>
      </c>
      <c r="C75" s="9">
        <f>'11'!L9</f>
        <v>0</v>
      </c>
      <c r="D75" s="10" t="e">
        <f>'11'!L9*100/'11'!K9</f>
        <v>#DIV/0!</v>
      </c>
    </row>
    <row r="76" ht="27.75" customHeight="1" spans="1:4">
      <c r="A76" s="7" t="s">
        <v>701</v>
      </c>
      <c r="B76" s="19" t="s">
        <v>702</v>
      </c>
      <c r="C76" s="9">
        <f>'11'!L10</f>
        <v>0</v>
      </c>
      <c r="D76" s="10" t="e">
        <f>'11'!L10*100/'11'!K10</f>
        <v>#DIV/0!</v>
      </c>
    </row>
    <row r="77" ht="34.5" spans="1:4">
      <c r="A77" s="7" t="s">
        <v>703</v>
      </c>
      <c r="B77" s="20" t="s">
        <v>436</v>
      </c>
      <c r="C77" s="9">
        <f>'11'!L11</f>
        <v>0</v>
      </c>
      <c r="D77" s="10" t="e">
        <f>'11'!L11*100/'11'!K11</f>
        <v>#DIV/0!</v>
      </c>
    </row>
    <row r="78" ht="21.75" spans="1:4">
      <c r="A78" s="7" t="s">
        <v>704</v>
      </c>
      <c r="B78" s="19" t="s">
        <v>439</v>
      </c>
      <c r="C78" s="9">
        <f>'11'!L12</f>
        <v>0</v>
      </c>
      <c r="D78" s="10" t="e">
        <f>'11'!L12*100/'11'!K12</f>
        <v>#DIV/0!</v>
      </c>
    </row>
    <row r="79" ht="36" spans="1:4">
      <c r="A79" s="7" t="s">
        <v>705</v>
      </c>
      <c r="B79" s="21" t="s">
        <v>442</v>
      </c>
      <c r="C79" s="9">
        <f>'11'!L13</f>
        <v>0</v>
      </c>
      <c r="D79" s="10" t="e">
        <f>'11'!L13*100/'11'!K13</f>
        <v>#DIV/0!</v>
      </c>
    </row>
    <row r="80" ht="24" spans="1:4">
      <c r="A80" s="7" t="s">
        <v>706</v>
      </c>
      <c r="B80" s="22" t="s">
        <v>444</v>
      </c>
      <c r="C80" s="9">
        <f>'11'!L14</f>
        <v>0</v>
      </c>
      <c r="D80" s="10" t="e">
        <f>'11'!L14*100/'11'!K14</f>
        <v>#DIV/0!</v>
      </c>
    </row>
    <row r="81" ht="24" spans="1:4">
      <c r="A81" s="7" t="s">
        <v>707</v>
      </c>
      <c r="B81" s="22" t="s">
        <v>446</v>
      </c>
      <c r="C81" s="9">
        <f>'11'!L15</f>
        <v>0</v>
      </c>
      <c r="D81" s="10" t="e">
        <f>'11'!L15*100/'11'!K15</f>
        <v>#DIV/0!</v>
      </c>
    </row>
    <row r="82" ht="24" spans="1:4">
      <c r="A82" s="7" t="s">
        <v>708</v>
      </c>
      <c r="B82" s="22" t="s">
        <v>448</v>
      </c>
      <c r="C82" s="9">
        <f>'11'!L16</f>
        <v>0</v>
      </c>
      <c r="D82" s="10" t="e">
        <f>'11'!L16*100/'11'!K16</f>
        <v>#DIV/0!</v>
      </c>
    </row>
    <row r="83" ht="24.75" spans="1:4">
      <c r="A83" s="7" t="s">
        <v>709</v>
      </c>
      <c r="B83" s="23" t="s">
        <v>450</v>
      </c>
      <c r="C83" s="9">
        <f>'11'!L17</f>
        <v>0</v>
      </c>
      <c r="D83" s="10" t="e">
        <f>'11'!L17*100/'11'!K17</f>
        <v>#DIV/0!</v>
      </c>
    </row>
    <row r="84" ht="21.75" spans="1:4">
      <c r="A84" s="7" t="s">
        <v>710</v>
      </c>
      <c r="B84" s="19" t="s">
        <v>452</v>
      </c>
      <c r="C84" s="9">
        <f>'11'!L18</f>
        <v>0</v>
      </c>
      <c r="D84" s="10" t="e">
        <f>'11'!L18*100/'11'!K18</f>
        <v>#DIV/0!</v>
      </c>
    </row>
    <row r="85" ht="72" spans="1:4">
      <c r="A85" s="7" t="s">
        <v>711</v>
      </c>
      <c r="B85" s="24" t="s">
        <v>457</v>
      </c>
      <c r="C85" s="9">
        <f>'11'!L19</f>
        <v>0</v>
      </c>
      <c r="D85" s="10" t="e">
        <f>'11'!L19*100/'11'!K19</f>
        <v>#DIV/0!</v>
      </c>
    </row>
    <row r="86" ht="24" spans="1:4">
      <c r="A86" s="7" t="s">
        <v>712</v>
      </c>
      <c r="B86" s="22" t="s">
        <v>459</v>
      </c>
      <c r="C86" s="9">
        <f>'11'!L20</f>
        <v>0</v>
      </c>
      <c r="D86" s="10" t="e">
        <f>'11'!L20*100/'11'!K20</f>
        <v>#DIV/0!</v>
      </c>
    </row>
    <row r="87" ht="60" spans="1:4">
      <c r="A87" s="7" t="s">
        <v>713</v>
      </c>
      <c r="B87" s="22" t="s">
        <v>461</v>
      </c>
      <c r="C87" s="9">
        <f>'11'!L21</f>
        <v>0</v>
      </c>
      <c r="D87" s="10" t="e">
        <f>'11'!L21*100/'11'!K21</f>
        <v>#DIV/0!</v>
      </c>
    </row>
    <row r="88" ht="36" spans="1:4">
      <c r="A88" s="7" t="s">
        <v>714</v>
      </c>
      <c r="B88" s="22" t="s">
        <v>464</v>
      </c>
      <c r="C88" s="9">
        <f>'11'!L22</f>
        <v>0</v>
      </c>
      <c r="D88" s="10" t="e">
        <f>'11'!L22*100/'11'!K22</f>
        <v>#DIV/0!</v>
      </c>
    </row>
    <row r="89" ht="24" spans="1:4">
      <c r="A89" s="7" t="s">
        <v>715</v>
      </c>
      <c r="B89" s="22" t="s">
        <v>466</v>
      </c>
      <c r="C89" s="9">
        <f>'11'!L23</f>
        <v>0</v>
      </c>
      <c r="D89" s="10" t="e">
        <f>'11'!L23*100/'11'!K23</f>
        <v>#DIV/0!</v>
      </c>
    </row>
    <row r="90" ht="24" spans="1:4">
      <c r="A90" s="7" t="s">
        <v>716</v>
      </c>
      <c r="B90" s="22" t="s">
        <v>468</v>
      </c>
      <c r="C90" s="9">
        <f>'11'!L24</f>
        <v>0</v>
      </c>
      <c r="D90" s="10" t="e">
        <f>'11'!L24*100/'11'!K24</f>
        <v>#DIV/0!</v>
      </c>
    </row>
    <row r="91" ht="24.75" spans="1:4">
      <c r="A91" s="7" t="s">
        <v>717</v>
      </c>
      <c r="B91" s="23" t="s">
        <v>469</v>
      </c>
      <c r="C91" s="9">
        <f>'11'!L25</f>
        <v>0</v>
      </c>
      <c r="D91" s="10" t="e">
        <f>'11'!L25*100/'11'!K25</f>
        <v>#DIV/0!</v>
      </c>
    </row>
    <row r="92" ht="15" spans="1:4">
      <c r="A92" s="25" t="s">
        <v>718</v>
      </c>
      <c r="B92" s="26" t="s">
        <v>719</v>
      </c>
      <c r="C92" s="27">
        <f>'11'!L38</f>
        <v>0</v>
      </c>
      <c r="D92" s="28" t="e">
        <f>'11'!L38*100/'11'!K29</f>
        <v>#DIV/0!</v>
      </c>
    </row>
    <row r="93" ht="45" spans="1:4">
      <c r="A93" s="25" t="s">
        <v>720</v>
      </c>
      <c r="B93" s="29" t="s">
        <v>721</v>
      </c>
      <c r="C93" s="30">
        <f>'13'!F7+'13'!G7</f>
        <v>0</v>
      </c>
      <c r="D93" s="31" t="e">
        <f>('13'!F7+'13'!G7)*100/('13'!E7+'13'!E8)</f>
        <v>#DIV/0!</v>
      </c>
    </row>
    <row r="94" ht="16.5" customHeight="1" spans="1:4">
      <c r="A94" s="25" t="s">
        <v>722</v>
      </c>
      <c r="B94" s="32" t="s">
        <v>723</v>
      </c>
      <c r="C94" s="33">
        <f>'13'!F8+'13'!G8</f>
        <v>0</v>
      </c>
      <c r="D94" s="34" t="e">
        <f>('13'!F8+'13'!G8)*100/('13'!E7+'13'!E8)</f>
        <v>#DIV/0!</v>
      </c>
    </row>
    <row r="95" ht="15.75" customHeight="1" spans="1:4">
      <c r="A95" s="25" t="s">
        <v>724</v>
      </c>
      <c r="B95" s="35" t="s">
        <v>725</v>
      </c>
      <c r="C95" s="33">
        <f>'13'!H7+'13'!I7+'13'!J7+'13'!K7</f>
        <v>0</v>
      </c>
      <c r="D95" s="34" t="e">
        <f>('13'!H7+'13'!I7+'13'!J7+'13'!K7)*100/('13'!E7+'13'!E8)</f>
        <v>#DIV/0!</v>
      </c>
    </row>
    <row r="96" ht="17.25" customHeight="1" spans="1:4">
      <c r="A96" s="25" t="s">
        <v>726</v>
      </c>
      <c r="B96" s="35" t="s">
        <v>727</v>
      </c>
      <c r="C96" s="33">
        <f>'13'!H8+'13'!I8+'13'!J8+'13'!K8</f>
        <v>0</v>
      </c>
      <c r="D96" s="34" t="e">
        <f>('13'!H8+'13'!I8+'13'!J8+'13'!K8)*100/('13'!E7+'13'!E8)</f>
        <v>#DIV/0!</v>
      </c>
    </row>
    <row r="97" spans="1:4">
      <c r="A97" s="25" t="s">
        <v>728</v>
      </c>
      <c r="B97" s="35" t="s">
        <v>729</v>
      </c>
      <c r="C97" s="33">
        <f>'13'!E7-'13'!L7</f>
        <v>0</v>
      </c>
      <c r="D97" s="34" t="e">
        <f>('13'!E7-'13'!L7)*100/('13'!E7+'13'!E8)</f>
        <v>#DIV/0!</v>
      </c>
    </row>
    <row r="98" spans="1:4">
      <c r="A98" s="25" t="s">
        <v>730</v>
      </c>
      <c r="B98" s="35" t="s">
        <v>731</v>
      </c>
      <c r="C98" s="33">
        <f>'13'!E8-'13'!L8</f>
        <v>0</v>
      </c>
      <c r="D98" s="34" t="e">
        <f>('13'!E8-'13'!L8)*100/('13'!E7+'13'!E8)</f>
        <v>#DIV/0!</v>
      </c>
    </row>
    <row r="99" spans="1:4">
      <c r="A99" s="25" t="s">
        <v>732</v>
      </c>
      <c r="B99" s="35" t="s">
        <v>733</v>
      </c>
      <c r="C99" s="33">
        <f>('13'!E7+'13'!E8)-('13'!L7+'13'!L8)</f>
        <v>0</v>
      </c>
      <c r="D99" s="34" t="e">
        <f>(('13'!E7+'13'!E8)-('13'!L7+'13'!L8))*100/('13'!E7+'13'!E8)</f>
        <v>#DIV/0!</v>
      </c>
    </row>
    <row r="100" spans="1:4">
      <c r="A100" s="25" t="s">
        <v>734</v>
      </c>
      <c r="B100" s="35" t="s">
        <v>735</v>
      </c>
      <c r="C100" s="33">
        <f>'13'!L7+'13'!L8</f>
        <v>0</v>
      </c>
      <c r="D100" s="34" t="e">
        <f>('13'!L7+'13'!L8)*100/('13'!E7+'13'!E8)</f>
        <v>#DIV/0!</v>
      </c>
    </row>
    <row r="101" spans="1:4">
      <c r="A101" s="25" t="s">
        <v>736</v>
      </c>
      <c r="B101" s="35" t="s">
        <v>737</v>
      </c>
      <c r="C101" s="33">
        <f>'13'!F7+'13'!G7+'13'!F8+'13'!G8</f>
        <v>0</v>
      </c>
      <c r="D101" s="34" t="e">
        <f>('13'!F7+'13'!F8+'13'!G7+'13'!G8)*100/('13'!E7+'13'!E8)</f>
        <v>#DIV/0!</v>
      </c>
    </row>
    <row r="102" ht="13.5" spans="1:4">
      <c r="A102" s="25" t="s">
        <v>738</v>
      </c>
      <c r="B102" s="36" t="s">
        <v>739</v>
      </c>
      <c r="C102" s="37">
        <f>'13'!H7+'13'!H8+'13'!I7+'13'!I8+'13'!J7+'13'!J8+'13'!K7+'13'!K8</f>
        <v>0</v>
      </c>
      <c r="D102" s="38" t="e">
        <f>('13'!H7+'13'!H8+'13'!I7+'13'!I8+'13'!J7+'13'!J8+'13'!K7+'13'!K8)*100/('13'!E7+'13'!E8)</f>
        <v>#DIV/0!</v>
      </c>
    </row>
    <row r="103" ht="76.5" spans="1:4">
      <c r="A103" s="25" t="s">
        <v>740</v>
      </c>
      <c r="B103" s="29" t="s">
        <v>741</v>
      </c>
      <c r="C103" s="30">
        <f>'13'!F9+'13'!G9</f>
        <v>0</v>
      </c>
      <c r="D103" s="31" t="e">
        <f>('13'!F9+'13'!G9)*100/('13'!E9+'13'!E10)</f>
        <v>#DIV/0!</v>
      </c>
    </row>
    <row r="104" spans="1:4">
      <c r="A104" s="25" t="s">
        <v>742</v>
      </c>
      <c r="B104" s="32" t="s">
        <v>723</v>
      </c>
      <c r="C104" s="33">
        <f>'13'!F10+'13'!G10</f>
        <v>0</v>
      </c>
      <c r="D104" s="34" t="e">
        <f>('13'!F10+'13'!G10)*100/('13'!E9+'13'!E10)</f>
        <v>#DIV/0!</v>
      </c>
    </row>
    <row r="105" spans="1:4">
      <c r="A105" s="25" t="s">
        <v>743</v>
      </c>
      <c r="B105" s="35" t="s">
        <v>725</v>
      </c>
      <c r="C105" s="33">
        <f>'13'!H9+'13'!I9+'13'!J9+'13'!K9</f>
        <v>0</v>
      </c>
      <c r="D105" s="34" t="e">
        <f>('13'!H9+'13'!I9+'13'!J9+'13'!K9)*100/('13'!E9+'13'!E10)</f>
        <v>#DIV/0!</v>
      </c>
    </row>
    <row r="106" spans="1:4">
      <c r="A106" s="25" t="s">
        <v>744</v>
      </c>
      <c r="B106" s="35" t="s">
        <v>727</v>
      </c>
      <c r="C106" s="33">
        <f>'13'!H10+'13'!I10+'13'!J10+'13'!K10</f>
        <v>0</v>
      </c>
      <c r="D106" s="34" t="e">
        <f>('13'!H10+'13'!I10+'13'!J10+'13'!K10)*100/('13'!E9+'13'!E10)</f>
        <v>#DIV/0!</v>
      </c>
    </row>
    <row r="107" spans="1:4">
      <c r="A107" s="25" t="s">
        <v>745</v>
      </c>
      <c r="B107" s="35" t="s">
        <v>729</v>
      </c>
      <c r="C107" s="33">
        <f>'13'!E9-'13'!L9</f>
        <v>0</v>
      </c>
      <c r="D107" s="34" t="e">
        <f>('13'!E9-'13'!L9)*100/('13'!E9+'13'!E10)</f>
        <v>#DIV/0!</v>
      </c>
    </row>
    <row r="108" spans="1:4">
      <c r="A108" s="25" t="s">
        <v>746</v>
      </c>
      <c r="B108" s="35" t="s">
        <v>731</v>
      </c>
      <c r="C108" s="33">
        <f>'13'!E10-'13'!L10</f>
        <v>0</v>
      </c>
      <c r="D108" s="34" t="e">
        <f>('13'!E10-'13'!L10)*100/('13'!E9+'13'!E10)</f>
        <v>#DIV/0!</v>
      </c>
    </row>
    <row r="109" spans="1:4">
      <c r="A109" s="25" t="s">
        <v>747</v>
      </c>
      <c r="B109" s="35" t="s">
        <v>733</v>
      </c>
      <c r="C109" s="33">
        <f>('13'!E9+'13'!E10)-('13'!L9+'13'!L10)</f>
        <v>0</v>
      </c>
      <c r="D109" s="34" t="e">
        <f>(('13'!E9+'13'!E10)-('13'!L9+'13'!L10))*100/('13'!E9+'13'!E10)</f>
        <v>#DIV/0!</v>
      </c>
    </row>
    <row r="110" spans="1:4">
      <c r="A110" s="25" t="s">
        <v>748</v>
      </c>
      <c r="B110" s="35" t="s">
        <v>735</v>
      </c>
      <c r="C110" s="33">
        <f>'13'!L9+'13'!L10</f>
        <v>0</v>
      </c>
      <c r="D110" s="34" t="e">
        <f>('13'!L9+'13'!L10)*100/('13'!E9+'13'!E10)</f>
        <v>#DIV/0!</v>
      </c>
    </row>
    <row r="111" spans="1:4">
      <c r="A111" s="25" t="s">
        <v>749</v>
      </c>
      <c r="B111" s="35" t="s">
        <v>737</v>
      </c>
      <c r="C111" s="33">
        <f>'13'!F9+'13'!G10+'13'!F9+'13'!G10</f>
        <v>0</v>
      </c>
      <c r="D111" s="34" t="e">
        <f>('13'!F9+'13'!F10+'13'!G9+'13'!G10)*100/('13'!E9+'13'!E10)</f>
        <v>#DIV/0!</v>
      </c>
    </row>
    <row r="112" ht="13.5" spans="1:4">
      <c r="A112" s="25" t="s">
        <v>750</v>
      </c>
      <c r="B112" s="36" t="s">
        <v>739</v>
      </c>
      <c r="C112" s="37">
        <f>'13'!H9+'13'!H10+'13'!I9+'13'!I10+'13'!J9+'13'!J10+'13'!K9+'13'!K10</f>
        <v>0</v>
      </c>
      <c r="D112" s="38" t="e">
        <f>('13'!H9+'13'!H10+'13'!I9+'13'!I10+'13'!J9+'13'!J10+'13'!K9+'13'!K10)*100/('13'!E9+'13'!E10)</f>
        <v>#DIV/0!</v>
      </c>
    </row>
    <row r="113" ht="92.25" spans="1:4">
      <c r="A113" s="25" t="s">
        <v>751</v>
      </c>
      <c r="B113" s="29" t="s">
        <v>752</v>
      </c>
      <c r="C113" s="30">
        <f>'13'!F11+'13'!G11</f>
        <v>0</v>
      </c>
      <c r="D113" s="31" t="e">
        <f>('13'!F11+'13'!G11)*100/('13'!E11+'13'!E12)</f>
        <v>#DIV/0!</v>
      </c>
    </row>
    <row r="114" spans="1:4">
      <c r="A114" s="25" t="s">
        <v>753</v>
      </c>
      <c r="B114" s="32" t="s">
        <v>723</v>
      </c>
      <c r="C114" s="33">
        <f>'13'!F12+'13'!G12</f>
        <v>0</v>
      </c>
      <c r="D114" s="34" t="e">
        <f>('13'!F12+'13'!G12)*100/('13'!E11+'13'!E12)</f>
        <v>#DIV/0!</v>
      </c>
    </row>
    <row r="115" spans="1:4">
      <c r="A115" s="25" t="s">
        <v>754</v>
      </c>
      <c r="B115" s="35" t="s">
        <v>725</v>
      </c>
      <c r="C115" s="33">
        <f>'13'!H11+'13'!I11+'13'!J11+'13'!K11</f>
        <v>0</v>
      </c>
      <c r="D115" s="34" t="e">
        <f>('13'!H11+'13'!I11+'13'!J11+'13'!K11)*100/('13'!E11+'13'!E12)</f>
        <v>#DIV/0!</v>
      </c>
    </row>
    <row r="116" spans="1:4">
      <c r="A116" s="25" t="s">
        <v>755</v>
      </c>
      <c r="B116" s="35" t="s">
        <v>727</v>
      </c>
      <c r="C116" s="33">
        <f>'13'!H12+'13'!I12+'13'!J12+'13'!K12</f>
        <v>0</v>
      </c>
      <c r="D116" s="34" t="e">
        <f>('13'!H12+'13'!I12+'13'!J12+'13'!K12)*100/('13'!E11+'13'!E12)</f>
        <v>#DIV/0!</v>
      </c>
    </row>
    <row r="117" spans="1:4">
      <c r="A117" s="25" t="s">
        <v>756</v>
      </c>
      <c r="B117" s="35" t="s">
        <v>729</v>
      </c>
      <c r="C117" s="33">
        <f>'13'!E11-'13'!L11</f>
        <v>0</v>
      </c>
      <c r="D117" s="34" t="e">
        <f>('13'!E11-'13'!L11)*100/('13'!E11+'13'!E12)</f>
        <v>#DIV/0!</v>
      </c>
    </row>
    <row r="118" spans="1:4">
      <c r="A118" s="25" t="s">
        <v>757</v>
      </c>
      <c r="B118" s="35" t="s">
        <v>731</v>
      </c>
      <c r="C118" s="33">
        <f>'13'!E12-'13'!L12</f>
        <v>0</v>
      </c>
      <c r="D118" s="34" t="e">
        <f>('13'!E12-'13'!L12)*100/('13'!E11+'13'!E12)</f>
        <v>#DIV/0!</v>
      </c>
    </row>
    <row r="119" spans="1:4">
      <c r="A119" s="25" t="s">
        <v>758</v>
      </c>
      <c r="B119" s="35" t="s">
        <v>733</v>
      </c>
      <c r="C119" s="33">
        <f>('13'!E11+'13'!E12)-('13'!L11+'13'!L12)</f>
        <v>0</v>
      </c>
      <c r="D119" s="34" t="e">
        <f>(('13'!E11+'13'!E12)-('13'!L11+'13'!L12))*100/('13'!E11+'13'!E12)</f>
        <v>#DIV/0!</v>
      </c>
    </row>
    <row r="120" spans="1:4">
      <c r="A120" s="25" t="s">
        <v>759</v>
      </c>
      <c r="B120" s="35" t="s">
        <v>735</v>
      </c>
      <c r="C120" s="33">
        <f>'13'!L11+'13'!L12</f>
        <v>0</v>
      </c>
      <c r="D120" s="34" t="e">
        <f>('13'!L11+'13'!L12)*100/('13'!E11+'13'!E12)</f>
        <v>#DIV/0!</v>
      </c>
    </row>
    <row r="121" spans="1:4">
      <c r="A121" s="25" t="s">
        <v>760</v>
      </c>
      <c r="B121" s="35" t="s">
        <v>737</v>
      </c>
      <c r="C121" s="33">
        <f>'13'!F11+'13'!G12+'13'!F11+'13'!G12</f>
        <v>0</v>
      </c>
      <c r="D121" s="34" t="e">
        <f>('13'!F11+'13'!F12+'13'!G11+'13'!G12)*100/('13'!E11+'13'!E12)</f>
        <v>#DIV/0!</v>
      </c>
    </row>
    <row r="122" ht="13.5" spans="1:4">
      <c r="A122" s="25" t="s">
        <v>761</v>
      </c>
      <c r="B122" s="36" t="s">
        <v>739</v>
      </c>
      <c r="C122" s="37">
        <f>'13'!H11+'13'!H12+'13'!I11+'13'!I12+'13'!J11+'13'!J12+'13'!K11+'13'!K12</f>
        <v>0</v>
      </c>
      <c r="D122" s="38" t="e">
        <f>('13'!H11+'13'!H12+'13'!I11+'13'!I12+'13'!J11+'13'!J12+'13'!K11+'13'!K12)*100/('13'!E11+'13'!E12)</f>
        <v>#DIV/0!</v>
      </c>
    </row>
    <row r="123" ht="25.5" spans="1:4">
      <c r="A123" s="25" t="s">
        <v>762</v>
      </c>
      <c r="B123" s="39" t="s">
        <v>763</v>
      </c>
      <c r="C123" s="40">
        <f>'14'!D10</f>
        <v>0</v>
      </c>
      <c r="D123" s="41">
        <f>IF(HLOOKUP(4,Tabel_Populatia,Raion+1,Rubrici)&lt;&gt;0,'14'!D10*100000/HLOOKUP(4,Tabel_Populatia,Raion+1,Rubrici),"Lipsa date")</f>
        <v>0</v>
      </c>
    </row>
    <row r="124" ht="38.25" spans="1:4">
      <c r="A124" s="25" t="s">
        <v>764</v>
      </c>
      <c r="B124" s="39" t="s">
        <v>765</v>
      </c>
      <c r="C124" s="40">
        <f>'14'!D11+'14'!D12</f>
        <v>0</v>
      </c>
      <c r="D124" s="41">
        <f>IF(HLOOKUP(4,Tabel_Populatia,Raion+1,Rubrici)&lt;&gt;0,('14'!D11+'14'!D12)*100000/HLOOKUP(4,Tabel_Populatia,Raion+1,Rubrici),"Lipsa date")</f>
        <v>0</v>
      </c>
    </row>
    <row r="125" ht="38.25" spans="1:4">
      <c r="A125" s="25" t="s">
        <v>766</v>
      </c>
      <c r="B125" s="39" t="s">
        <v>767</v>
      </c>
      <c r="C125" s="40">
        <f>'14'!D13</f>
        <v>0</v>
      </c>
      <c r="D125" s="41">
        <f>IF(HLOOKUP(4,Tabel_Populatia,Raion+1,Rubrici)&lt;&gt;0,'14'!D13*100000/HLOOKUP(4,Tabel_Populatia,Raion+1,Rubrici),"Lipsa date")</f>
        <v>0</v>
      </c>
    </row>
    <row r="126" ht="38.25" spans="1:4">
      <c r="A126" s="25" t="s">
        <v>768</v>
      </c>
      <c r="B126" s="39" t="s">
        <v>769</v>
      </c>
      <c r="C126" s="40">
        <f>'14'!D14</f>
        <v>0</v>
      </c>
      <c r="D126" s="41">
        <f>IF(HLOOKUP(4,Tabel_Populatia,Raion+1,Rubrici)&lt;&gt;0,'14'!D14*100000/HLOOKUP(4,Tabel_Populatia,Raion+1,Rubrici),"Lipsa date")</f>
        <v>0</v>
      </c>
    </row>
    <row r="127" ht="38.25" spans="1:4">
      <c r="A127" s="25" t="s">
        <v>770</v>
      </c>
      <c r="B127" s="39" t="s">
        <v>771</v>
      </c>
      <c r="C127" s="40">
        <f>'14'!D15</f>
        <v>0</v>
      </c>
      <c r="D127" s="41">
        <f>IF(HLOOKUP(4,Tabel_Populatia,Raion+1,Rubrici)&lt;&gt;0,'14'!D15*100000/HLOOKUP(4,Tabel_Populatia,Raion+1,Rubrici),"Lipsa date")</f>
        <v>0</v>
      </c>
    </row>
    <row r="128" ht="51" spans="1:4">
      <c r="A128" s="25" t="s">
        <v>772</v>
      </c>
      <c r="B128" s="39" t="s">
        <v>773</v>
      </c>
      <c r="C128" s="40">
        <f>'14'!D16</f>
        <v>0</v>
      </c>
      <c r="D128" s="41" t="e">
        <f>'14'!D16/('14'!D11+'14'!D12+'14'!D15)</f>
        <v>#DIV/0!</v>
      </c>
    </row>
    <row r="129" ht="38.25" spans="1:4">
      <c r="A129" s="25" t="s">
        <v>774</v>
      </c>
      <c r="B129" s="42" t="s">
        <v>775</v>
      </c>
      <c r="C129" s="40">
        <f>'14'!D21</f>
        <v>0</v>
      </c>
      <c r="D129" s="41" t="e">
        <f>'14'!D21/('14'!D11+'14'!D12)</f>
        <v>#DIV/0!</v>
      </c>
    </row>
    <row r="130" ht="38.25" spans="1:4">
      <c r="A130" s="25" t="s">
        <v>776</v>
      </c>
      <c r="B130" s="42" t="s">
        <v>777</v>
      </c>
      <c r="C130" s="40">
        <f>'14'!D22</f>
        <v>0</v>
      </c>
      <c r="D130" s="41" t="e">
        <f>'14'!D22/'14'!D15</f>
        <v>#DIV/0!</v>
      </c>
    </row>
    <row r="131" ht="51" spans="1:4">
      <c r="A131" s="25" t="s">
        <v>778</v>
      </c>
      <c r="B131" s="39" t="s">
        <v>779</v>
      </c>
      <c r="C131" s="40">
        <f>'14'!D21</f>
        <v>0</v>
      </c>
      <c r="D131" s="41" t="e">
        <f>'14'!D21*100/'14'!D16</f>
        <v>#DIV/0!</v>
      </c>
    </row>
    <row r="132" ht="25.5" spans="1:4">
      <c r="A132" s="25" t="s">
        <v>780</v>
      </c>
      <c r="B132" s="43" t="s">
        <v>781</v>
      </c>
      <c r="C132" s="40">
        <f>'14'!D17</f>
        <v>0</v>
      </c>
      <c r="D132" s="41" t="e">
        <f>'14'!D17*100/'14'!D16</f>
        <v>#DIV/0!</v>
      </c>
    </row>
    <row r="133" ht="25.5" spans="1:4">
      <c r="A133" s="25" t="s">
        <v>782</v>
      </c>
      <c r="B133" s="43" t="s">
        <v>783</v>
      </c>
      <c r="C133" s="40">
        <f>'14'!D18</f>
        <v>0</v>
      </c>
      <c r="D133" s="41" t="e">
        <f>'14'!D18*100/'14'!D16</f>
        <v>#DIV/0!</v>
      </c>
    </row>
    <row r="134" ht="25.5" spans="1:4">
      <c r="A134" s="25" t="s">
        <v>784</v>
      </c>
      <c r="B134" s="43" t="s">
        <v>785</v>
      </c>
      <c r="C134" s="40">
        <f>'14'!D19</f>
        <v>0</v>
      </c>
      <c r="D134" s="41" t="e">
        <f>'14'!D19*100/'14'!D16</f>
        <v>#DIV/0!</v>
      </c>
    </row>
    <row r="135" ht="25.5" spans="1:4">
      <c r="A135" s="25" t="s">
        <v>786</v>
      </c>
      <c r="B135" s="43" t="s">
        <v>787</v>
      </c>
      <c r="C135" s="40">
        <f>'14'!D20</f>
        <v>0</v>
      </c>
      <c r="D135" s="41" t="e">
        <f>'14'!D20*100/'14'!D16</f>
        <v>#DIV/0!</v>
      </c>
    </row>
    <row r="136" ht="25.5" spans="1:4">
      <c r="A136" s="25" t="s">
        <v>788</v>
      </c>
      <c r="B136" s="39" t="s">
        <v>789</v>
      </c>
      <c r="C136" s="40">
        <f>'14'!D23</f>
        <v>0</v>
      </c>
      <c r="D136" s="41" t="e">
        <f>'14'!D23*100/('14'!D11+'14'!D12)</f>
        <v>#DIV/0!</v>
      </c>
    </row>
    <row r="137" ht="25.5" spans="1:4">
      <c r="A137" s="25" t="s">
        <v>790</v>
      </c>
      <c r="B137" s="39" t="s">
        <v>791</v>
      </c>
      <c r="C137" s="44">
        <f>'14'!D24</f>
        <v>0</v>
      </c>
      <c r="D137" s="45" t="e">
        <f>'14'!D24*100/'14'!D15</f>
        <v>#DIV/0!</v>
      </c>
    </row>
    <row r="138" ht="25.5" spans="1:4">
      <c r="A138" s="25" t="s">
        <v>792</v>
      </c>
      <c r="B138" s="39" t="s">
        <v>793</v>
      </c>
      <c r="C138" s="44">
        <f>'14'!D25</f>
        <v>0</v>
      </c>
      <c r="D138" s="45"/>
    </row>
  </sheetData>
  <sheetProtection password="83B8" sheet="1" objects="1" scenarios="1"/>
  <mergeCells count="2">
    <mergeCell ref="A1:D1"/>
    <mergeCell ref="A2:D2"/>
  </mergeCells>
  <pageMargins left="0.75" right="0.75" top="1" bottom="1" header="0.5" footer="0.5"/>
  <pageSetup paperSize="9" scale="91" orientation="portrait" horizontalDpi="200" verticalDpi="300"/>
  <headerFooter alignWithMargins="0"/>
  <rowBreaks count="1" manualBreakCount="1">
    <brk id="62" max="3" man="1"/>
  </rowBreaks>
  <ignoredErrors>
    <ignoredError sqref="D128:D137" evalError="1"/>
    <ignoredError sqref="C130" formula="1"/>
  </ignoredError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9" master="" otherUserPermission="visible"/>
  <rangeList sheetStid="71" master="" otherUserPermission="visible"/>
  <rangeList sheetStid="64" master="" otherUserPermission="visible"/>
  <rangeList sheetStid="65" master="" otherUserPermission="visible"/>
  <rangeList sheetStid="66" master="" otherUserPermission="visible"/>
  <rangeList sheetStid="70" master="" otherUserPermission="visible"/>
  <rangeList sheetStid="6" master="" otherUserPermission="visible"/>
  <rangeList sheetStid="51" master="" otherUserPermission="visible"/>
  <rangeList sheetStid="52" master="" otherUserPermission="visible"/>
  <rangeList sheetStid="18" master="" otherUserPermission="visible"/>
  <rangeList sheetStid="60" master="" otherUserPermission="visible"/>
  <rangeList sheetStid="72" master="" otherUserPermission="visible"/>
  <rangeList sheetStid="73" master="" otherUserPermission="visible"/>
  <rangeList sheetStid="75" master="" otherUserPermission="visible"/>
  <rangeList sheetStid="6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CSPSPMS</Company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indicatori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Raport statistic  1-aim</dc:title>
  <dc:subject>Sistemul Informational "Forme Electronice Medicale"</dc:subject>
  <dc:creator>Nina Mardari</dc:creator>
  <cp:keywords>institutie medico-sanitara privata</cp:keywords>
  <cp:lastModifiedBy>Администратор</cp:lastModifiedBy>
  <dcterms:created xsi:type="dcterms:W3CDTF">2003-05-13T08:50:00Z</dcterms:created>
  <cp:lastPrinted>2020-12-22T08:21:00Z</cp:lastPrinted>
  <dcterms:modified xsi:type="dcterms:W3CDTF">2025-02-11T11:09:39Z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C4BE7AC7246B471B99FBA43BB0684D98_12</vt:lpwstr>
  </property>
  <property fmtid="{D5CDD505-2E9C-101B-9397-08002B2CF9AE}" pid="3" name="KSOProductBuildVer">
    <vt:lpwstr>1049-12.2.0.19826</vt:lpwstr>
  </property>
</Properties>
</file>