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165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  <sheet name="13" sheetId="13" r:id="rId13"/>
    <sheet name="14" sheetId="14" r:id="rId14"/>
    <sheet name="indicatori" sheetId="15" r:id="rId15"/>
  </sheets>
  <externalReferences>
    <externalReference r:id="rId17"/>
  </externalReferences>
  <definedNames>
    <definedName name="Raion" localSheetId="0">'1'!$H$33</definedName>
    <definedName name="_xlnm.Print_Area" localSheetId="1">'2'!$A$1:$U$32</definedName>
    <definedName name="_xlnm.Print_Area" localSheetId="2">'3'!$A$1:$U$30</definedName>
    <definedName name="_xlnm.Print_Area" localSheetId="3">'4'!$A$1:$U$34</definedName>
    <definedName name="_xlnm.Print_Area" localSheetId="5">'6'!$A$1:$U$31</definedName>
    <definedName name="_xlnm.Print_Area" localSheetId="10">'11'!$A$1:$L$40</definedName>
    <definedName name="Raion">#REF!</definedName>
    <definedName name="Rubrici">#NAME?</definedName>
    <definedName name="Tabel_Populatia">#NAME?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<sst xmlns="http://schemas.openxmlformats.org/spreadsheetml/2006/main" count="2634" uniqueCount="1578">
  <si>
    <t xml:space="preserve">RAPORT STATISTIC DE RAMURĂ 
ОТРАСЛЕВОЙ СТАТИСТИЧЕСКИЙ ОТЧЁТ
</t>
  </si>
  <si>
    <r>
      <rPr>
        <sz val="8"/>
        <rFont val="Times New Roman CE"/>
        <charset val="134"/>
      </rPr>
      <t xml:space="preserve">  In conformitate  cu Legea Republicii Moldova Nr. 412-XV din 9.12.2004  «Cu privire la statistica oficială» organele statisticii oficiale:
- au dreptul să obţină date statistice de la toate persoanele fizice si juridice, indiferent de forma de proprietate;
- asigura соnfidenţialitatea datelor individuale obţinute si utilizarea lor numai in scорuri  statistice.
Refuzul, prezentarea cu întîrziere a datelor statistice, prezentarea datelor eronate sau în volum incomplet constituie contravenţie administrativă şi se sancţionează conform legislaţiei în vigoare.
В соответствии с Законом Республики Молдова N 412-XV oт 9.12.2004 «Об официальной статистике»  органы официальной статистики: 
-имеют право получать статистические данные от всех физических и юридических лиц   независимо от формы собственности;
-гарантируют конфиденциальность полученных индивидуальных данных и их использование только в статистических целях.
Отказ, представление статистических данных с опозданием, представление ошибочных данных или не в полном объеме являются административными правонарушениями  и влекут за собой  применение санкций в соответствии                                                                                                                  
с действующим законодательством.  </t>
    </r>
    <r>
      <rPr>
        <sz val="9"/>
        <rFont val="Times New Roman CE"/>
        <charset val="134"/>
      </rPr>
      <t xml:space="preserve">
            Aprobat de MS al Republicii Moldova prin ordinul 
           </t>
    </r>
    <r>
      <rPr>
        <b/>
        <sz val="9"/>
        <rFont val="Times New Roman CE"/>
        <charset val="134"/>
      </rPr>
      <t xml:space="preserve"> </t>
    </r>
    <r>
      <rPr>
        <sz val="9"/>
        <rFont val="Times New Roman CE"/>
        <charset val="134"/>
      </rPr>
      <t xml:space="preserve"> </t>
    </r>
    <r>
      <rPr>
        <b/>
        <sz val="9"/>
        <rFont val="Times New Roman CE"/>
        <charset val="134"/>
      </rPr>
      <t xml:space="preserve"> </t>
    </r>
    <r>
      <rPr>
        <b/>
        <sz val="14"/>
        <rFont val="Times New Roman CE"/>
        <charset val="134"/>
      </rPr>
      <t xml:space="preserve">Nr.1134  din   19.12.2023 </t>
    </r>
    <r>
      <rPr>
        <b/>
        <sz val="9"/>
        <rFont val="Times New Roman CE"/>
        <charset val="134"/>
      </rPr>
      <t xml:space="preserve">           </t>
    </r>
    <r>
      <rPr>
        <sz val="9"/>
        <rFont val="Times New Roman CE"/>
        <charset val="134"/>
      </rPr>
      <t xml:space="preserve">   
             Утвержден  приказом МЗ  Республики Молдова
              </t>
    </r>
    <r>
      <rPr>
        <b/>
        <sz val="11"/>
        <rFont val="Times New Roman CE"/>
        <charset val="134"/>
      </rPr>
      <t xml:space="preserve"> </t>
    </r>
    <r>
      <rPr>
        <b/>
        <sz val="14"/>
        <rFont val="Times New Roman CE"/>
        <charset val="134"/>
      </rPr>
      <t>№  1134  от    19.12.2023</t>
    </r>
    <r>
      <rPr>
        <b/>
        <sz val="14"/>
        <color indexed="2"/>
        <rFont val="Times New Roman CE"/>
        <charset val="134"/>
      </rPr>
      <t xml:space="preserve">  </t>
    </r>
    <r>
      <rPr>
        <sz val="9"/>
        <color indexed="2"/>
        <rFont val="Times New Roman CE"/>
        <charset val="134"/>
      </rPr>
      <t xml:space="preserve">  </t>
    </r>
    <r>
      <rPr>
        <sz val="9"/>
        <rFont val="Times New Roman CE"/>
        <charset val="134"/>
      </rPr>
      <t xml:space="preserve">        
    </t>
    </r>
    <r>
      <rPr>
        <b/>
        <sz val="10"/>
        <rFont val="Times New Roman CE"/>
        <charset val="134"/>
      </rPr>
      <t xml:space="preserve">                             Prezintă:                      
</t>
    </r>
    <r>
      <rPr>
        <sz val="8"/>
        <rFont val="Times New Roman CE"/>
        <charset val="134"/>
      </rPr>
      <t xml:space="preserve">-  instituţia medico-sanitară privată, agentul economic privat, 
  care dispune de licenţă pentru prestarea serviciilor medicale
  pînă la </t>
    </r>
    <r>
      <rPr>
        <b/>
        <sz val="8"/>
        <rFont val="Times New Roman CE"/>
        <charset val="134"/>
      </rPr>
      <t>10 februarie</t>
    </r>
    <r>
      <rPr>
        <sz val="8"/>
        <rFont val="Times New Roman CE"/>
        <charset val="134"/>
      </rPr>
      <t xml:space="preserve"> - MS al Republicii  Moldova (сătre Agenţia      
. Naţională   pentru  Sănătate Publică)
-   MS  al Republicii Moldova (  Agenţia Naţională pentru
  Sănătate Publică) centralizator anual la </t>
    </r>
    <r>
      <rPr>
        <b/>
        <sz val="8"/>
        <rFont val="Times New Roman CE"/>
        <charset val="134"/>
      </rPr>
      <t>28 aprilie</t>
    </r>
    <r>
      <rPr>
        <sz val="8"/>
        <rFont val="Times New Roman CE"/>
        <charset val="134"/>
      </rPr>
      <t xml:space="preserve"> – Biroului 
   Naţional de Statistică</t>
    </r>
    <r>
      <rPr>
        <sz val="10"/>
        <rFont val="Times New Roman CE"/>
        <charset val="134"/>
      </rPr>
      <t xml:space="preserve">
   </t>
    </r>
    <r>
      <rPr>
        <sz val="8"/>
        <rFont val="Times New Roman CE"/>
        <charset val="134"/>
      </rPr>
      <t xml:space="preserve">                         </t>
    </r>
    <r>
      <rPr>
        <b/>
        <sz val="8"/>
        <rFont val="Times New Roman CE"/>
        <charset val="134"/>
      </rPr>
      <t>Представляют:</t>
    </r>
    <r>
      <rPr>
        <sz val="8"/>
        <rFont val="Times New Roman CE"/>
        <charset val="134"/>
      </rPr>
      <t xml:space="preserve">
- частное учреждение здравоохранения, частный экономический ,
   агент имеющий лицензию по оказанию медицинских услуг
  до </t>
    </r>
    <r>
      <rPr>
        <b/>
        <sz val="8"/>
        <rFont val="Times New Roman CE"/>
        <charset val="134"/>
      </rPr>
      <t>10 февраля</t>
    </r>
    <r>
      <rPr>
        <sz val="8"/>
        <rFont val="Times New Roman CE"/>
        <charset val="134"/>
      </rPr>
      <t xml:space="preserve"> -МЗ Республики Молдова  (Национальному
  Агентству Общественного Здоровья)
  - МЗ  Республики Молдова (Национальное 
   Агентство Общественного Здоровья) сводные   данные  за год 
 </t>
    </r>
    <r>
      <rPr>
        <b/>
        <sz val="8"/>
        <rFont val="Times New Roman CE"/>
        <charset val="134"/>
      </rPr>
      <t xml:space="preserve"> 28 апреля</t>
    </r>
    <r>
      <rPr>
        <sz val="8"/>
        <rFont val="Times New Roman CE"/>
        <charset val="134"/>
      </rPr>
      <t xml:space="preserve"> – Национальному Бюро Статистики                                          </t>
    </r>
  </si>
  <si>
    <t xml:space="preserve">Denumirea:    Наименование: </t>
  </si>
  <si>
    <t>Denta Ilasciuc I.I</t>
  </si>
  <si>
    <t xml:space="preserve">                             </t>
  </si>
  <si>
    <t>Adresa:</t>
  </si>
  <si>
    <t>Адрес:</t>
  </si>
  <si>
    <t>RAPORT STATISTIC № 1-aim-săn</t>
  </si>
  <si>
    <t>( anual )</t>
  </si>
  <si>
    <t>Raionul (municipiul)</t>
  </si>
  <si>
    <t>Cahul</t>
  </si>
  <si>
    <t>Район (муниципий)</t>
  </si>
  <si>
    <t>Privind activitatea agentului economic privat  la prestarea serviciilor medicale</t>
  </si>
  <si>
    <t xml:space="preserve">Satul (comuna) </t>
  </si>
  <si>
    <t>Zirnesti</t>
  </si>
  <si>
    <t>Село (коммуна)</t>
  </si>
  <si>
    <t>Strada</t>
  </si>
  <si>
    <t>Stefan cel Mare</t>
  </si>
  <si>
    <t xml:space="preserve"> , nr</t>
  </si>
  <si>
    <t>СТАТИСТИЧЕСКИЙ ОТЧЕТ  № 1-aim-здрав</t>
  </si>
  <si>
    <t>Улица</t>
  </si>
  <si>
    <t>( годовой )</t>
  </si>
  <si>
    <t>Cod CUIÎO</t>
  </si>
  <si>
    <t>1585997</t>
  </si>
  <si>
    <t>Код</t>
  </si>
  <si>
    <t>О деятельности частного экономического агента 
по оказанию медицинских услуг</t>
  </si>
  <si>
    <t>Cod  INDO</t>
  </si>
  <si>
    <t>1006603001094</t>
  </si>
  <si>
    <t xml:space="preserve">Cod CAEM, ediţia 2005 </t>
  </si>
  <si>
    <t xml:space="preserve">Activitatea principală </t>
  </si>
  <si>
    <t>pe 20</t>
  </si>
  <si>
    <t>23</t>
  </si>
  <si>
    <t>Основной вид деятельности</t>
  </si>
  <si>
    <t xml:space="preserve">за      </t>
  </si>
  <si>
    <t>Stomatologie</t>
  </si>
  <si>
    <t>CODUL  MUNICIPIULUI / RAIONULUI</t>
  </si>
  <si>
    <r>
      <rPr>
        <b/>
        <sz val="9"/>
        <rFont val="Times New Roman CE"/>
        <charset val="134"/>
      </rPr>
      <t xml:space="preserve">Conducătorul                                                            </t>
    </r>
    <r>
      <rPr>
        <sz val="9"/>
        <rFont val="Times New Roman CE"/>
        <charset val="134"/>
      </rPr>
      <t xml:space="preserve">  L.Ş.</t>
    </r>
    <r>
      <rPr>
        <b/>
        <sz val="9"/>
        <rFont val="Times New Roman CE"/>
        <charset val="134"/>
      </rPr>
      <t xml:space="preserve">
Руководитель                                     </t>
    </r>
    <r>
      <rPr>
        <sz val="9"/>
        <rFont val="Times New Roman CE"/>
        <charset val="134"/>
      </rPr>
      <t xml:space="preserve">    М.П.</t>
    </r>
  </si>
  <si>
    <t xml:space="preserve"> Руководитель </t>
  </si>
  <si>
    <t xml:space="preserve">                   М.П.</t>
  </si>
  <si>
    <t>Numele şi coordonatele executantului</t>
  </si>
  <si>
    <t>Фамилия и координаты исполнителя</t>
  </si>
  <si>
    <t>Dl (dna)</t>
  </si>
  <si>
    <t>Ilasciuc Eduard</t>
  </si>
  <si>
    <t>Ziua</t>
  </si>
  <si>
    <t>Luna</t>
  </si>
  <si>
    <t>Anul</t>
  </si>
  <si>
    <t>Tel:</t>
  </si>
  <si>
    <t>069004363</t>
  </si>
  <si>
    <t>24</t>
  </si>
  <si>
    <t xml:space="preserve">                  </t>
  </si>
  <si>
    <t>e-mail</t>
  </si>
  <si>
    <t>ilasciuc68@mail.ru</t>
  </si>
  <si>
    <t xml:space="preserve">                                                                                         3. Cadre medicale
                                                                                             Медицинские кадры</t>
  </si>
  <si>
    <t>А.  Medici
     Врачи</t>
  </si>
  <si>
    <t>Cod  funcţie
Код  должности</t>
  </si>
  <si>
    <t xml:space="preserve">Denumirea funcţiei
Наименование должности                                                                           </t>
  </si>
  <si>
    <t xml:space="preserve">Număr medici (persoane fizice) 
Численность врачей (физических лиц) </t>
  </si>
  <si>
    <t xml:space="preserve">total
 всего  </t>
  </si>
  <si>
    <t>repartizaţi pe virstă (din rub.1) :
распределены по возрасту (из гр.1):</t>
  </si>
  <si>
    <t>din ei sunt cumulari
из них совместители</t>
  </si>
  <si>
    <t>fără cumulari
без совместителей</t>
  </si>
  <si>
    <t>sub 35
ani</t>
  </si>
  <si>
    <t>36-44
ani</t>
  </si>
  <si>
    <t>45-54
ani</t>
  </si>
  <si>
    <t>55-64
ani</t>
  </si>
  <si>
    <t xml:space="preserve">65 ani şi peste
</t>
  </si>
  <si>
    <t>repartizaţi pe virstă (din rub.7) :
распределены по возрасту (из гр.7):</t>
  </si>
  <si>
    <t>repartizaţi pe virstă (din rub.13) :
распределены по возрасту (из гр.13):</t>
  </si>
  <si>
    <t>A</t>
  </si>
  <si>
    <t>B</t>
  </si>
  <si>
    <t>4.0</t>
  </si>
  <si>
    <t>Total (suma rînd.5.0-96.0)
Всего(сумма стр.5.0-96.0)</t>
  </si>
  <si>
    <t>4.1</t>
  </si>
  <si>
    <t>inclusiv femei
в том числе женщин</t>
  </si>
  <si>
    <t>5.0</t>
  </si>
  <si>
    <t xml:space="preserve">Din număr total medici (rînd. 4.0) 
Из общего числа врачей (стр. 4.0) 
conducătorii instituţiilor
руководители учреждений </t>
  </si>
  <si>
    <t>7.0</t>
  </si>
  <si>
    <t>internişti
терапевты</t>
  </si>
  <si>
    <t>8.0</t>
  </si>
  <si>
    <t>internişti аi cabinetelor pentru adolescenţi
терапевты подростковых кабинетов</t>
  </si>
  <si>
    <t>9.0</t>
  </si>
  <si>
    <t>reumatologi
ревматологи</t>
  </si>
  <si>
    <t>10.0</t>
  </si>
  <si>
    <t>cardiologi 
кардиологи</t>
  </si>
  <si>
    <t>11.0</t>
  </si>
  <si>
    <t>gastroenterologi
 гастроэнтерологи</t>
  </si>
  <si>
    <t>12.0</t>
  </si>
  <si>
    <t>gastroenterologi pentru copii
гастроэнтерологи детские</t>
  </si>
  <si>
    <t>13.0</t>
  </si>
  <si>
    <t xml:space="preserve">dietologi
диетологи </t>
  </si>
  <si>
    <t>14.0</t>
  </si>
  <si>
    <t>nefrologi
нефрологи</t>
  </si>
  <si>
    <t>15.0</t>
  </si>
  <si>
    <t>endocrinologi
эндокринологи</t>
  </si>
  <si>
    <t>16.0</t>
  </si>
  <si>
    <t>endocrinologi pentru copii
эндокринологи детские</t>
  </si>
  <si>
    <t>17.0</t>
  </si>
  <si>
    <t>alergologi
аллергологи</t>
  </si>
  <si>
    <t>18.0</t>
  </si>
  <si>
    <t>hematologi
гематологи</t>
  </si>
  <si>
    <t>19.0</t>
  </si>
  <si>
    <t>infecţionişti
инфекционисты</t>
  </si>
  <si>
    <t>20.0</t>
  </si>
  <si>
    <t>infecţionişti pentru copii
инфекционисты детские</t>
  </si>
  <si>
    <t>21.0</t>
  </si>
  <si>
    <t>fizioterapeuţi
физиотерапевты</t>
  </si>
  <si>
    <t>22.0</t>
  </si>
  <si>
    <t>medici medicină tradiţională
по традиционной медицине</t>
  </si>
  <si>
    <t>23.0</t>
  </si>
  <si>
    <t>kinetoterapeuţi
кинетотерапевты</t>
  </si>
  <si>
    <t>24.0</t>
  </si>
  <si>
    <t>medici medicină sportivă
врачи по спортивной медицине</t>
  </si>
  <si>
    <t>25.0</t>
  </si>
  <si>
    <t xml:space="preserve">medici diagnostic funcţional
врачи по функциональной диагностике </t>
  </si>
  <si>
    <t>26.0</t>
  </si>
  <si>
    <t>geneticieni
генетики</t>
  </si>
  <si>
    <t>27.0</t>
  </si>
  <si>
    <t>toxicologi 
токсикологи</t>
  </si>
  <si>
    <t>28.0</t>
  </si>
  <si>
    <t>geriatri
геронтологи</t>
  </si>
  <si>
    <t>29.0</t>
  </si>
  <si>
    <t>medici de urgenţă
врачи скорой помощи</t>
  </si>
  <si>
    <t>30.0</t>
  </si>
  <si>
    <t>imagişti-sonografie
врачи по ультразвуковой диагностики</t>
  </si>
  <si>
    <t>31.0</t>
  </si>
  <si>
    <t>chirurgi 
хирурги</t>
  </si>
  <si>
    <t>32.0</t>
  </si>
  <si>
    <t>chirurgi pentru copii
хирурги детские</t>
  </si>
  <si>
    <t>33.0</t>
  </si>
  <si>
    <t>chirurgi cardiovasculari 
сердечно-сосудистые хирурги</t>
  </si>
  <si>
    <t>34.0</t>
  </si>
  <si>
    <t>chirurgi toracali
торакальные хирурги</t>
  </si>
  <si>
    <t>35.0</t>
  </si>
  <si>
    <t>proctologi
проктологи</t>
  </si>
  <si>
    <t>36.0</t>
  </si>
  <si>
    <t xml:space="preserve">ortopezi-traumatologi 
ортопеды-травматологи  </t>
  </si>
  <si>
    <t>37.0</t>
  </si>
  <si>
    <t>ortopezi-traumatologi pentru copii
ортопеды-травматологи детские</t>
  </si>
  <si>
    <t>38.0</t>
  </si>
  <si>
    <t>urologi 
урологи</t>
  </si>
  <si>
    <t>39.0</t>
  </si>
  <si>
    <t>urologi pentru copii
урологи детские</t>
  </si>
  <si>
    <t>40.0</t>
  </si>
  <si>
    <t>neurochirurgi
нейрохирурги</t>
  </si>
  <si>
    <t>41.0</t>
  </si>
  <si>
    <t>anesteziologi-reanimatologi
анестезиологи-реаниматологи</t>
  </si>
  <si>
    <t>42.0</t>
  </si>
  <si>
    <t>anesteziologi-reanimatologi pentru copii
анестезиологи-реаниматологи детские</t>
  </si>
  <si>
    <t>43.0</t>
  </si>
  <si>
    <t>endoscopişti
эндоскописты</t>
  </si>
  <si>
    <t>44.0</t>
  </si>
  <si>
    <t>oncologi
онкологи</t>
  </si>
  <si>
    <t>45.0</t>
  </si>
  <si>
    <t>obstetricieni – ginecologi
акушеры – гинекологи</t>
  </si>
  <si>
    <t>45.1</t>
  </si>
  <si>
    <t>inclusiv obstetricieni-ginecologi a cabinetului de planificare a familiei
в т. ч.акушеры- гинекологи кабинета планирования семьи</t>
  </si>
  <si>
    <t>46.0</t>
  </si>
  <si>
    <t>obstetricieni – ginecologi pentru copii
акушеры – гинекологи детские</t>
  </si>
  <si>
    <t>47.0</t>
  </si>
  <si>
    <t>pediatri
педиатры</t>
  </si>
  <si>
    <t>47.1</t>
  </si>
  <si>
    <t>inclusiv  pediatri – consultanţi     
в том числе педиатры- консультанты</t>
  </si>
  <si>
    <t>48.0</t>
  </si>
  <si>
    <t>neonatologi
неонатологи</t>
  </si>
  <si>
    <t>49.0</t>
  </si>
  <si>
    <t>cardioreumatologi  pediatri
кардиоревматологи детские</t>
  </si>
  <si>
    <t>50.0</t>
  </si>
  <si>
    <t>oftalmologi
офтальмологи</t>
  </si>
  <si>
    <t>51.0</t>
  </si>
  <si>
    <t>oftalmologi pentru copii
офтальмологи детские</t>
  </si>
  <si>
    <t>52.0</t>
  </si>
  <si>
    <t>otorinolaringologi 
оториноларингологи</t>
  </si>
  <si>
    <t>53.0</t>
  </si>
  <si>
    <t>otorinolaringologi pentru copii
оториноларингологи детские</t>
  </si>
  <si>
    <t>54.0</t>
  </si>
  <si>
    <t>surdologi
сурдологи</t>
  </si>
  <si>
    <t>55.0</t>
  </si>
  <si>
    <t>ftiziopneumologi
фтизиопульмонологи</t>
  </si>
  <si>
    <t>56.0</t>
  </si>
  <si>
    <t>ftiziopneumologi pentru copii
фтизиопульмонологи детские</t>
  </si>
  <si>
    <t>57.0</t>
  </si>
  <si>
    <t>neurologi 
невропатологи</t>
  </si>
  <si>
    <t>58.0</t>
  </si>
  <si>
    <t>neurologi pentru copii
невропатологи детские</t>
  </si>
  <si>
    <t>59.0</t>
  </si>
  <si>
    <t>psihiatri 
психиатры</t>
  </si>
  <si>
    <t>60.0</t>
  </si>
  <si>
    <t xml:space="preserve">psihiatri pentru copii
психиатры детские </t>
  </si>
  <si>
    <t>61.0</t>
  </si>
  <si>
    <t>narcologi
наркологи</t>
  </si>
  <si>
    <t>62.0</t>
  </si>
  <si>
    <t>psihoterapeuţi
психотерапевты</t>
  </si>
  <si>
    <t>64.0</t>
  </si>
  <si>
    <t>epidemiologi
эпидемиологи</t>
  </si>
  <si>
    <t>65.0</t>
  </si>
  <si>
    <t>dezinfecţionişti
дезинфекционисты</t>
  </si>
  <si>
    <t>66.0</t>
  </si>
  <si>
    <t>parazitologi
паразитологи</t>
  </si>
  <si>
    <t>67.0</t>
  </si>
  <si>
    <t>microbiologi
микробиологи</t>
  </si>
  <si>
    <t>68.0</t>
  </si>
  <si>
    <t>virusologi
вирусологи</t>
  </si>
  <si>
    <t>69.0</t>
  </si>
  <si>
    <t>medici igienişti pe:                
врачи гигиенисты по:                                                                                igiena generală                                                                     общей гигиене</t>
  </si>
  <si>
    <t>70.0</t>
  </si>
  <si>
    <t>igiena copiilor şi adolescenţilor
гигиене детей и подростков</t>
  </si>
  <si>
    <t>71.0</t>
  </si>
  <si>
    <t>igiena alimentară
гигиене питания</t>
  </si>
  <si>
    <t>72.0</t>
  </si>
  <si>
    <t>igiena muncii 
гигиене труда</t>
  </si>
  <si>
    <t>73.0</t>
  </si>
  <si>
    <t>igiena radiaţiilor
радиационной гигиене</t>
  </si>
  <si>
    <t>74.0</t>
  </si>
  <si>
    <t>igiena mediului ambiant şi habitatului uman
гигиене окружающей среды и среды обитания</t>
  </si>
  <si>
    <t>75.0</t>
  </si>
  <si>
    <t>educaţie pentru sănătate
здоровому образу жизни</t>
  </si>
  <si>
    <t>76.0</t>
  </si>
  <si>
    <t>stоmatologi
стоматологи</t>
  </si>
  <si>
    <t>77.0</t>
  </si>
  <si>
    <t>stоmatologi pentru copii
стоматологи детские</t>
  </si>
  <si>
    <t>78.0</t>
  </si>
  <si>
    <t>stоmatologi chirurgi
стоматологи хирурги</t>
  </si>
  <si>
    <t>79.0</t>
  </si>
  <si>
    <t>stоmatologi ortopezi
стоматологи ортопеды</t>
  </si>
  <si>
    <t>80.0</t>
  </si>
  <si>
    <t>stоmatologi ortodonţi
стоматологи ортодонты</t>
  </si>
  <si>
    <t>81.0</t>
  </si>
  <si>
    <t>imagişti-radiologi
рентгенологи</t>
  </si>
  <si>
    <t>82.0</t>
  </si>
  <si>
    <t>imagişti-radiologi (radioterapeuţi)
рентгенотерапевты</t>
  </si>
  <si>
    <t>83.0</t>
  </si>
  <si>
    <t>imagişti- medicina nucleară
радиологи (радионуклидная диагностика)</t>
  </si>
  <si>
    <t>86.0</t>
  </si>
  <si>
    <t>morfopatologi
морфопатологи</t>
  </si>
  <si>
    <t>87.0</t>
  </si>
  <si>
    <t>laboranţi
лаборанты</t>
  </si>
  <si>
    <t>88.0</t>
  </si>
  <si>
    <t>laboranţi-geneticieni
лаборанты-генетики</t>
  </si>
  <si>
    <t>89.0</t>
  </si>
  <si>
    <t>farmacologi clinici
клинические фармакологи</t>
  </si>
  <si>
    <t>90.0</t>
  </si>
  <si>
    <t>transfuziologi
трансфузиологи</t>
  </si>
  <si>
    <t>91.0</t>
  </si>
  <si>
    <t>imunologi
иммунологи</t>
  </si>
  <si>
    <t>92.0</t>
  </si>
  <si>
    <t>sexopatologi
сексопатологи</t>
  </si>
  <si>
    <t>93.0</t>
  </si>
  <si>
    <t>andrologi
андрологи</t>
  </si>
  <si>
    <t>94.0</t>
  </si>
  <si>
    <t>statisticieni
статистики</t>
  </si>
  <si>
    <t>95.0</t>
  </si>
  <si>
    <t>metodişti
методисты</t>
  </si>
  <si>
    <t>96.0</t>
  </si>
  <si>
    <t>dermato-venerologi
дермато-венерологи</t>
  </si>
  <si>
    <t>97.0</t>
  </si>
  <si>
    <t>98.0</t>
  </si>
  <si>
    <t>alţi specialişti
другие специалисты</t>
  </si>
  <si>
    <t>99.0</t>
  </si>
  <si>
    <r>
      <rPr>
        <b/>
        <sz val="7"/>
        <rFont val="Times New Roman CE"/>
        <charset val="134"/>
      </rPr>
      <t>În afară de aceasta:
Кроме того:</t>
    </r>
    <r>
      <rPr>
        <sz val="7"/>
        <rFont val="Times New Roman CE"/>
        <charset val="134"/>
      </rPr>
      <t xml:space="preserve">
      rezidenţi
      резиденты</t>
    </r>
  </si>
  <si>
    <t>100.0</t>
  </si>
  <si>
    <t>Dentişti
Зубные врачи</t>
  </si>
  <si>
    <t>103.0</t>
  </si>
  <si>
    <t>Specialişti cu studii superioare nemedicale, care ocupă funcţii de medici – total
Специалисты с высшим немедицинским образованием, занимающие должности врачей - всего</t>
  </si>
  <si>
    <t>103.1</t>
  </si>
  <si>
    <t xml:space="preserve">             din ei:      из них:    
medici – laboranţi    
врачей –лаборантов</t>
  </si>
  <si>
    <t>103.2</t>
  </si>
  <si>
    <t>medici – statisticieni    
врачей - статистиков</t>
  </si>
  <si>
    <t>103.3</t>
  </si>
  <si>
    <t>medici – kinetoterapeuţi    
врачей - кинетотерапевтов</t>
  </si>
  <si>
    <t>6.0</t>
  </si>
  <si>
    <t>În afară de aceasta medici de familie care activează conform contractului cu CNAM
Кроме того семейные врачи работающие на базе контракта с НКСM</t>
  </si>
  <si>
    <t>B. Personal medical mediu
    Средний медицинский персонал</t>
  </si>
  <si>
    <t xml:space="preserve">Număr personal medical (persoane fizice) 
Численность средний медицинский персонал (физических лиц) </t>
  </si>
  <si>
    <t>107.0</t>
  </si>
  <si>
    <t>Total
Всего</t>
  </si>
  <si>
    <t>107.1</t>
  </si>
  <si>
    <t>108.0</t>
  </si>
  <si>
    <t>Din număr total  personal medical mediu (rînd. 107.0),
Из общего числа среднего медперсонала (стр. 107.0),
asistenţi medicali
медицинские сестры</t>
  </si>
  <si>
    <t>109.0</t>
  </si>
  <si>
    <t>asistenţii  medicului igienist 
помощники  врача гигиениста</t>
  </si>
  <si>
    <t>110.0</t>
  </si>
  <si>
    <t>asistenţii epidemiologului
помощники эпидемиолога</t>
  </si>
  <si>
    <t>111.0</t>
  </si>
  <si>
    <t xml:space="preserve">moaşe
акушерки </t>
  </si>
  <si>
    <t>112.0</t>
  </si>
  <si>
    <t>felceri
фельдшера</t>
  </si>
  <si>
    <t>113.0</t>
  </si>
  <si>
    <t>felceri-narcologi
фельдшера -наркологи</t>
  </si>
  <si>
    <t>114.0</t>
  </si>
  <si>
    <t xml:space="preserve">laboranţi
лаборанты </t>
  </si>
  <si>
    <t>115.0</t>
  </si>
  <si>
    <t>tehnicieni-radiologi
рентген-лаборанты</t>
  </si>
  <si>
    <t>116.0</t>
  </si>
  <si>
    <t>statisticieni medicali
медицинские статистики</t>
  </si>
  <si>
    <t>117.0</t>
  </si>
  <si>
    <t>tehnicieni- dentari
зубные техники</t>
  </si>
  <si>
    <t>118.0</t>
  </si>
  <si>
    <t>registratori medicali
медицинские регистраторы</t>
  </si>
  <si>
    <t>119.0</t>
  </si>
  <si>
    <t>instructori – dezinfecţionişti
инструкторы - дезинфекторы</t>
  </si>
  <si>
    <t>120.0</t>
  </si>
  <si>
    <t>felceri în educaţie pentru sănătate
фельдшерa по здоровому образу жизни</t>
  </si>
  <si>
    <t>121.0</t>
  </si>
  <si>
    <t>dezinfectori
дезинфекторы</t>
  </si>
  <si>
    <t>122.0</t>
  </si>
  <si>
    <t>alt personal medical mediu
прочий cредний медицинский персонал</t>
  </si>
  <si>
    <t>123.0</t>
  </si>
  <si>
    <t>În afară de aceasta, fără studii medicale medii, ocupă funcţii- total
Кроме того, без среднего медицинского образования, занимающие должности- всего</t>
  </si>
  <si>
    <t>123.1</t>
  </si>
  <si>
    <t xml:space="preserve">        din ei:      из них:
registratori medicali
медицинских регистраторов</t>
  </si>
  <si>
    <t>123.2</t>
  </si>
  <si>
    <t>instructori – dezinfecţionişti
инструкторов - дезинфекторов</t>
  </si>
  <si>
    <t>123.3</t>
  </si>
  <si>
    <t>dezinfectori
дезинфекторов</t>
  </si>
  <si>
    <t>123.4</t>
  </si>
  <si>
    <t>alt personal medical mediu
прочего cреднего медперсонала</t>
  </si>
  <si>
    <t>108.1</t>
  </si>
  <si>
    <t>În afară de aceasta,  asistente medicale ale medicilor de familie 
Кроме того, медицинские сёстры семейных врачей</t>
  </si>
  <si>
    <t xml:space="preserve">4. Numar total de vizite la medici, inclusiv profilactice (fără vizite la stomatologi şi medici de familie care activează conform contractului cu CNAM)*  </t>
  </si>
  <si>
    <t>Общее число посещений к врачам, включая профилактические (без посещений к стоматологам и семейным врачам работающим на базе контракта с НКСM)</t>
  </si>
  <si>
    <t>Cod funcţie 
Код должности</t>
  </si>
  <si>
    <t>Denumirea
 Наименование</t>
  </si>
  <si>
    <t xml:space="preserve">Vizite la medici,
inclusiv profilactice 
Число посещений к врачам,
включая профилактические </t>
  </si>
  <si>
    <r>
      <rPr>
        <sz val="9"/>
        <rFont val="Times New Roman CE"/>
        <charset val="134"/>
      </rPr>
      <t xml:space="preserve">Din număr total de vizite au fost efectuate </t>
    </r>
    <r>
      <rPr>
        <b/>
        <sz val="9"/>
        <rFont val="Times New Roman CE"/>
        <charset val="134"/>
      </rPr>
      <t>pe motiv de boală</t>
    </r>
    <r>
      <rPr>
        <sz val="9"/>
        <rFont val="Times New Roman CE"/>
        <charset val="134"/>
      </rPr>
      <t xml:space="preserve">
Из общего числа  посещений сделано </t>
    </r>
    <r>
      <rPr>
        <b/>
        <sz val="9"/>
        <rFont val="Times New Roman CE"/>
        <charset val="134"/>
      </rPr>
      <t>по поводу заболеваний</t>
    </r>
  </si>
  <si>
    <t>Vizite efectuate de medici la domiciliu
Посещения, выполненные врачами 
на дому</t>
  </si>
  <si>
    <r>
      <rPr>
        <sz val="9"/>
        <rFont val="Times New Roman CE"/>
        <charset val="134"/>
      </rPr>
      <t xml:space="preserve">Din număr total de vizite la domiciliu- </t>
    </r>
    <r>
      <rPr>
        <b/>
        <sz val="9"/>
        <rFont val="Times New Roman CE"/>
        <charset val="134"/>
      </rPr>
      <t>pe motiv de boală</t>
    </r>
    <r>
      <rPr>
        <sz val="9"/>
        <rFont val="Times New Roman CE"/>
        <charset val="134"/>
      </rPr>
      <t xml:space="preserve">
Из общего числа посещений на дому- </t>
    </r>
    <r>
      <rPr>
        <b/>
        <sz val="9"/>
        <rFont val="Times New Roman CE"/>
        <charset val="134"/>
      </rPr>
      <t>по поводу заболеваний</t>
    </r>
  </si>
  <si>
    <t>total  
всего</t>
  </si>
  <si>
    <t>inclusiv (din rub.1)
в т.ч.(из гр.1)</t>
  </si>
  <si>
    <r>
      <rPr>
        <b/>
        <sz val="9"/>
        <rFont val="Times New Roman"/>
        <charset val="134"/>
      </rPr>
      <t>Din număr total de vizite au fost efectuate pe motiv de boală</t>
    </r>
    <r>
      <rPr>
        <sz val="9"/>
        <rFont val="Times New Roman"/>
        <charset val="134"/>
      </rPr>
      <t xml:space="preserve">
Из общего числа  посещений сделано по поводу заболеваний</t>
    </r>
  </si>
  <si>
    <t>inclusiv_ (din rub.4) в т.ч.(из гр.4)</t>
  </si>
  <si>
    <t>inclusiv (din rub.7)
в т.ч.(из гр.7)</t>
  </si>
  <si>
    <t>inclusiv (din rub.10)
в т.ч.(из гр.10)</t>
  </si>
  <si>
    <t>de către persoanele asigurate (achitate de СNAM)  застрахованных лиц (оплачен-ных НКСМ)</t>
  </si>
  <si>
    <t xml:space="preserve">la copii 
 0 - 17 ani 
11luni 29zile
к детям  
0-17 лет 
11мес. 29 дн
</t>
  </si>
  <si>
    <t>copii 
0 – 17 ani
11 luni 29 zile
детей
0 – 17 лет
11 мес. 29 дн.</t>
  </si>
  <si>
    <t>de către persoanele asigurate (achitate de СNAM)  к застрахованным лицам (оплачен-ных НКСМ)</t>
  </si>
  <si>
    <t xml:space="preserve">la copii 
 0 - 17 ani 
11luni 29zile
к детям  
0-17 лет 
11мес. 29 дн
 </t>
  </si>
  <si>
    <t>internişti ai cabinetelor p-u adolescenţi
терапевты подростковых кабинетов</t>
  </si>
  <si>
    <t>cardiologi   
кардиологи</t>
  </si>
  <si>
    <t>gastroenterologi                                     
гастроентерологи</t>
  </si>
  <si>
    <t>dietologi 
диетологи</t>
  </si>
  <si>
    <t>alergologi 
алергологи</t>
  </si>
  <si>
    <t>medici medicină tradiţională
врачи по традиционной медицине</t>
  </si>
  <si>
    <t>*Vizite la medici de familie, care activează conform contractului cu CNAM se indică în rs30 – săn.
  Посещения к семейны*Vizite la medici de familie, care activează conform contractului cu CNAM se indică în rs30 – săn.</t>
  </si>
  <si>
    <r>
      <rPr>
        <sz val="9"/>
        <rFont val="Times New Roman"/>
        <charset val="134"/>
      </rPr>
      <t>i</t>
    </r>
    <r>
      <rPr>
        <sz val="8"/>
        <rFont val="Times New Roman"/>
        <charset val="134"/>
      </rPr>
      <t>nclusiv (din rub.4)
в т.ч.(из гр.4)</t>
    </r>
  </si>
  <si>
    <t>de către persoanele asigurate (achitate de СNAM)  к застрахован-ным лицам (оплаченных НКСМ)</t>
  </si>
  <si>
    <t>medici diagnostic funcţional
врачи по функциональной диагностике</t>
  </si>
  <si>
    <t>imagişti-sonografie
врачи по ультразвуковой диагностике</t>
  </si>
  <si>
    <t>chirurgi
хирурги</t>
  </si>
  <si>
    <t>chirurgi cardiovasculari
сердечно-сосудистые хирурги</t>
  </si>
  <si>
    <t>31.1</t>
  </si>
  <si>
    <t>din ei obstetricieni – ginecologi a cabinetului de planificare a familiei 
из них акушеры – гинекологи кабинета планирования семьи</t>
  </si>
  <si>
    <t xml:space="preserve">pediatri 
педиатры </t>
  </si>
  <si>
    <t>32.1</t>
  </si>
  <si>
    <t>din ei pediatri – consultanţi 
из них педиатры - консультанты</t>
  </si>
  <si>
    <t>inclusiv (din rub.4)
в т.ч.(из гр.4)</t>
  </si>
  <si>
    <t>la copii 
 0 - 17 ani 
11luni 29zile
к детям  
0-17 лет 
11мес. 29 дн</t>
  </si>
  <si>
    <t>cardioreumatologi pediatri
кардиоревматологи детские</t>
  </si>
  <si>
    <t>neurologi
невропатологи</t>
  </si>
  <si>
    <t>experţi psihiatrie judiciară
судебно-психиатрические эксперты</t>
  </si>
  <si>
    <t xml:space="preserve">                                            5.  Activitatea serviciului stomatologic</t>
  </si>
  <si>
    <t xml:space="preserve">                                                   Работа стоматологической  службы</t>
  </si>
  <si>
    <t>Denumirea
Наименование</t>
  </si>
  <si>
    <t>Nr. rînd 
№ строки</t>
  </si>
  <si>
    <t xml:space="preserve">Număr vizite la stomatologi 
şi dentişti    
Число посещений к стоматологам 
и зубным врачам </t>
  </si>
  <si>
    <t>În total au fost sanaţi conform planului şi adresărilor
Всего санировано в порядке плановой санации и по обращению</t>
  </si>
  <si>
    <t>Plombaţi dinţi 
Запломбировано зубов</t>
  </si>
  <si>
    <t>Extraşi dinţi                         
Удалено зубов</t>
  </si>
  <si>
    <t>Activitatea de profilaxie                 
Профилактическая работа</t>
  </si>
  <si>
    <t>total          
всего</t>
  </si>
  <si>
    <t>inclusiv primare*)         
в т. ч. первичных</t>
  </si>
  <si>
    <t>total              
всего</t>
  </si>
  <si>
    <t>inclusiv pe motiv de caries complicat                                               
в т. ч. по поводу осложненного кариеса</t>
  </si>
  <si>
    <t>total              всего</t>
  </si>
  <si>
    <t>inclusiv pe motiv de maladii ale paradontului                                            
в т. ч. по поводу заболеваний парoдонта</t>
  </si>
  <si>
    <r>
      <rPr>
        <sz val="8"/>
        <rFont val="Times New Roman"/>
        <charset val="134"/>
      </rPr>
      <t xml:space="preserve">au fost examinaţi cu scop profilactic </t>
    </r>
    <r>
      <rPr>
        <b/>
        <sz val="8"/>
        <rFont val="Times New Roman"/>
        <charset val="134"/>
      </rPr>
      <t>total</t>
    </r>
    <r>
      <rPr>
        <sz val="8"/>
        <rFont val="Times New Roman"/>
        <charset val="134"/>
      </rPr>
      <t xml:space="preserve">
осмотрено с профилактической целью </t>
    </r>
    <r>
      <rPr>
        <b/>
        <sz val="8"/>
        <rFont val="Times New Roman"/>
        <charset val="134"/>
      </rPr>
      <t>всего</t>
    </r>
  </si>
  <si>
    <t>din numărul examinaţilor necesitau sanaţie
из числа осмотренных нуждались в санации</t>
  </si>
  <si>
    <t>au fost sanaţi din numărul depistaţilor pe parcursul sanării planificate                                                      
санировано из числа выявлен. при плановой санации</t>
  </si>
  <si>
    <t>Total               Всего</t>
  </si>
  <si>
    <r>
      <rPr>
        <sz val="9"/>
        <rFont val="Times New Roman"/>
        <charset val="134"/>
      </rPr>
      <t xml:space="preserve">inclusiv </t>
    </r>
    <r>
      <rPr>
        <b/>
        <sz val="9"/>
        <rFont val="Times New Roman"/>
        <charset val="134"/>
      </rPr>
      <t>copii</t>
    </r>
    <r>
      <rPr>
        <sz val="9"/>
        <rFont val="Times New Roman"/>
        <charset val="134"/>
      </rPr>
      <t xml:space="preserve"> 0 - 17 ani
11 luni 29 zile
в том числе </t>
    </r>
    <r>
      <rPr>
        <b/>
        <sz val="9"/>
        <rFont val="Times New Roman"/>
        <charset val="134"/>
      </rPr>
      <t>дети</t>
    </r>
    <r>
      <rPr>
        <sz val="9"/>
        <rFont val="Times New Roman"/>
        <charset val="134"/>
      </rPr>
      <t xml:space="preserve"> 0-17лет 11мес.29 дн</t>
    </r>
  </si>
  <si>
    <t xml:space="preserve">              *) Primară se consideră prima adresare la stomatolog în anul gestionar indiferent de caracterul adresării
                  Первичным считается первое обращение к стоматологу в отчетном году независимо от характера обращения
</t>
  </si>
  <si>
    <r>
      <rPr>
        <b/>
        <sz val="9"/>
        <rFont val="Times New Roman"/>
        <charset val="134"/>
      </rPr>
      <t xml:space="preserve">                </t>
    </r>
    <r>
      <rPr>
        <b/>
        <sz val="9"/>
        <rFont val="Times New Roman"/>
        <charset val="134"/>
      </rPr>
      <t>Nota:</t>
    </r>
    <r>
      <rPr>
        <sz val="9"/>
        <rFont val="Times New Roman"/>
        <charset val="134"/>
      </rPr>
      <t xml:space="preserve">             în tabela Nr. 5 se includ şi datele din tabela Nr. 6 privind asistenţa stomatologică de urgenţă                   
                </t>
    </r>
    <r>
      <rPr>
        <b/>
        <sz val="9"/>
        <rFont val="Times New Roman"/>
        <charset val="134"/>
      </rPr>
      <t>Примечание:</t>
    </r>
    <r>
      <rPr>
        <sz val="9"/>
        <rFont val="Times New Roman"/>
        <charset val="134"/>
      </rPr>
      <t xml:space="preserve"> в таблицу № 5 включаются и данные из таблицы № 6 о срочной стоматологической помощи.</t>
    </r>
  </si>
  <si>
    <r>
      <rPr>
        <b/>
        <sz val="9"/>
        <rFont val="Times New Roman"/>
        <charset val="134"/>
      </rPr>
      <t>Nota: Ziua</t>
    </r>
    <r>
      <rPr>
        <sz val="9"/>
        <rFont val="Times New Roman"/>
        <charset val="134"/>
      </rPr>
      <t xml:space="preserve"> lucrătoare trebue calculată reeşind din durata zilei lucratore a medicului stomatolog de 6 ore 30 min</t>
    </r>
  </si>
  <si>
    <t xml:space="preserve">                                             6. Asistenţa stomatologică de urgenţă </t>
  </si>
  <si>
    <t xml:space="preserve">                                                  Срочная стоматологическая помощь </t>
  </si>
  <si>
    <t>Număr bolnavi tratați                                       în caz de urgenţă 
Число пролеченных больных при ургентных состояниях</t>
  </si>
  <si>
    <t>Plombaţi dinţi pe motiv de
Запломбировано зубов по поводу</t>
  </si>
  <si>
    <t>Extraşi dinţi
Удалено зубов</t>
  </si>
  <si>
    <t>Trataţi bolnavi pe motiv de
Пролечено больных по поводу</t>
  </si>
  <si>
    <t>inclusiv
в том числе</t>
  </si>
  <si>
    <t>primare
первичные</t>
  </si>
  <si>
    <t>de persoane asigurate
застрахованными лицами</t>
  </si>
  <si>
    <t>pulpită acută           
острого пульпита</t>
  </si>
  <si>
    <t>periodontită acută sau exacerbată
острого периодонтита или обострения</t>
  </si>
  <si>
    <t>absces
абсцесса</t>
  </si>
  <si>
    <t>periostită
периостита</t>
  </si>
  <si>
    <t>flegmonă
флегмоны</t>
  </si>
  <si>
    <t>fractură a maxilarului
перелома челюсти</t>
  </si>
  <si>
    <t>stomatită acută
острого стоматита</t>
  </si>
  <si>
    <t xml:space="preserve">Total                Всего </t>
  </si>
  <si>
    <t>inclusiv copii 0 - 17 ani
11 luni 29 zile
в том числе дети 0-17лет 11мес.29 дн</t>
  </si>
  <si>
    <t xml:space="preserve">                                                        7. Confecţionarea protezelor dentare</t>
  </si>
  <si>
    <t xml:space="preserve">                                                                     Изготовление зубных протезов</t>
  </si>
  <si>
    <t>Număr persoane ce au 
primit proteze dentare
Число лиц, 
получивших протезы</t>
  </si>
  <si>
    <t>Confecţionate                                      Изготовлено</t>
  </si>
  <si>
    <t>coroane unice
одиночных коронок</t>
  </si>
  <si>
    <t>proteze mobile
съемных протезов</t>
  </si>
  <si>
    <t>unităţi metalocera-mice 
şi porcelan
единиц металло-керамики и фарфора</t>
  </si>
  <si>
    <t>proteze cosmetice
космети-ческих протезов</t>
  </si>
  <si>
    <t>alte tipuri de proteze dentare 
прочих видов зубных протезов</t>
  </si>
  <si>
    <t>punţi protetice total мостовид-ных протезов всего</t>
  </si>
  <si>
    <t>în ele
в них</t>
  </si>
  <si>
    <t>total
всего</t>
  </si>
  <si>
    <t>schele-tate
бюгель-ных</t>
  </si>
  <si>
    <t>din ei locu-
itori rurali 
из них 
сельских 
жителей</t>
  </si>
  <si>
    <t>coroane
коронок</t>
  </si>
  <si>
    <t>dinţi 
artificiali 
искус-ствен.
зубов</t>
  </si>
  <si>
    <r>
      <rPr>
        <b/>
        <sz val="10"/>
        <rFont val="Times New Roman"/>
        <charset val="134"/>
      </rPr>
      <t xml:space="preserve">7.1 </t>
    </r>
    <r>
      <rPr>
        <sz val="10"/>
        <rFont val="Times New Roman"/>
        <charset val="134"/>
      </rPr>
      <t xml:space="preserve">Număr persoane се au primit tratament ortodontic:        total   </t>
    </r>
    <r>
      <rPr>
        <b/>
        <sz val="10"/>
        <rFont val="Times New Roman"/>
        <charset val="134"/>
      </rPr>
      <t xml:space="preserve">1 </t>
    </r>
  </si>
  <si>
    <r>
      <rPr>
        <sz val="9"/>
        <rFont val="Times New Roman"/>
        <charset val="134"/>
      </rPr>
      <t>,  din ei copii 0-17 ani 11 luni 29 zile</t>
    </r>
    <r>
      <rPr>
        <b/>
        <sz val="9"/>
        <rFont val="Times New Roman"/>
        <charset val="134"/>
      </rPr>
      <t xml:space="preserve">   2 </t>
    </r>
  </si>
  <si>
    <t xml:space="preserve">      Число лиц, получивших ортодонтическое лечение:             всего  </t>
  </si>
  <si>
    <t xml:space="preserve">    из них детей 0-17 лет 11 мес. 29 дн.  </t>
  </si>
  <si>
    <t xml:space="preserve">                            8. Activitatea chirurgicală a stomatologului*</t>
  </si>
  <si>
    <t xml:space="preserve">      10. Activitatea cabinetelor de diagnosticare</t>
  </si>
  <si>
    <t xml:space="preserve">                                Хирургическая работа стоматолога</t>
  </si>
  <si>
    <t xml:space="preserve">               Работа диагностических кабинетов</t>
  </si>
  <si>
    <t>Denumirea investigaţiei
Наименование исследования</t>
  </si>
  <si>
    <t>Nr rînd
№ стр.</t>
  </si>
  <si>
    <t>Număr intervenţii - total 
Число операций - всего</t>
  </si>
  <si>
    <t>inclusiv în staţionar 
в том числе в стационаре</t>
  </si>
  <si>
    <t>Număr investiga-ţii 
Число исследо-ваний</t>
  </si>
  <si>
    <t xml:space="preserve">inclusiv achitate de CNAM persoanelor asigurate
в т. ч. оплаченных НКСМ застрахованным лицам 
</t>
  </si>
  <si>
    <t>А</t>
  </si>
  <si>
    <t>Total intervenţii 
Всего операций</t>
  </si>
  <si>
    <t>1.0</t>
  </si>
  <si>
    <t>Rezonanţă magnetică nucleară
Ядерномагнитный резонанс</t>
  </si>
  <si>
    <t xml:space="preserve">     pe aparatul osteo-muscular - total 
     на костно-мышечной системе - всего </t>
  </si>
  <si>
    <t>2.0</t>
  </si>
  <si>
    <t>Tomografia computerizată
Kомпьютерная томография</t>
  </si>
  <si>
    <t xml:space="preserve">                 inclusiv:        в том числе:
         - de inserare a implantelor osteointegrante 
            по установке имплантов</t>
  </si>
  <si>
    <t>2.1</t>
  </si>
  <si>
    <t>Radiologice - total
Радиологические – всего</t>
  </si>
  <si>
    <t xml:space="preserve">         - osteoplastia defectelor osoase și apofizei alvеolare
           остеопластика костных дефектов и альвeолярного
           отростка</t>
  </si>
  <si>
    <t>2.2</t>
  </si>
  <si>
    <t xml:space="preserve">       inclusiv:     в том числе: 
 - viziografia
    визиография</t>
  </si>
  <si>
    <t xml:space="preserve">         - osteoplastia defectelor osoase și apofizei alvеolare 
           сu   inserarea simultană a implantelor
           остеопластика костных дефектов и альвeолярного
           отростка с одновременной установкой имплантов</t>
  </si>
  <si>
    <t>2.3</t>
  </si>
  <si>
    <t>Endoscopice - total
Эндоскопические - всего</t>
  </si>
  <si>
    <t xml:space="preserve">     pe piele şi ţesutul celular subcutanat
     на коже и подкожной клетчатке</t>
  </si>
  <si>
    <t>3.0</t>
  </si>
  <si>
    <t xml:space="preserve">       inclusiv:     в том числе:
  - esofagogastroduodenoscopie
    эзофагогастродуоденоскопия</t>
  </si>
  <si>
    <t xml:space="preserve">     alte intervenţii
     прочие операции</t>
  </si>
  <si>
    <t xml:space="preserve">  - bronhoscopie
    бронхоскопия</t>
  </si>
  <si>
    <r>
      <rPr>
        <b/>
        <sz val="8.5"/>
        <rFont val="Times New Roman"/>
        <charset val="134"/>
      </rPr>
      <t xml:space="preserve">*Notă: </t>
    </r>
    <r>
      <rPr>
        <sz val="8.5"/>
        <rFont val="Times New Roman"/>
        <charset val="134"/>
      </rPr>
      <t xml:space="preserve">                       în intervenții nu se include extracţia dinţilor</t>
    </r>
  </si>
  <si>
    <t xml:space="preserve">  - сolonoscopie
    колоноскопия</t>
  </si>
  <si>
    <r>
      <rPr>
        <b/>
        <sz val="10"/>
        <rFont val="Times New Roman"/>
        <charset val="134"/>
      </rPr>
      <t xml:space="preserve">  Примечание:       </t>
    </r>
    <r>
      <rPr>
        <sz val="10"/>
        <rFont val="Times New Roman"/>
        <charset val="134"/>
      </rPr>
      <t xml:space="preserve"> в операции не включать удаление зубов</t>
    </r>
  </si>
  <si>
    <t xml:space="preserve">  - rectoromanoscopie
    ректороманоскопия</t>
  </si>
  <si>
    <t xml:space="preserve">            9. Activitatea cabinetelor curativ-auxiliare </t>
  </si>
  <si>
    <t xml:space="preserve">  - altele
    другие </t>
  </si>
  <si>
    <t xml:space="preserve">                 Работа лечебно-вспомогательных кабинетов</t>
  </si>
  <si>
    <t>Ecografie - total
Эхография (УЗИ) – всего</t>
  </si>
  <si>
    <t>Denumirea cabinetului
Название кабинета</t>
  </si>
  <si>
    <t xml:space="preserve">Număr persoane,
care au terminat tratamentul 
Число лиц, закончивших лечение </t>
  </si>
  <si>
    <t>Număr şedinţe efectuate
Число отпущенных процедур</t>
  </si>
  <si>
    <t>inclusiv şedinţe achitate de CNAM persoanelor asigurate 
(din rub.2)
в т. ч. Оплаченных процедур  НКСМ застрахованным 
лицам (из гр.2)</t>
  </si>
  <si>
    <t xml:space="preserve">        inclusiv:     в том числе:
  - ecografia organelor cavităţii
    abdominale şi retroperitoneale
    эхография органов брюшной
    полости и забрюшинного
    пространства</t>
  </si>
  <si>
    <t>В</t>
  </si>
  <si>
    <t xml:space="preserve">  - ecografia sarcinii 
    эхография при беременности</t>
  </si>
  <si>
    <t>fizioterapie (inclusiv masaj)
физиотерапии (в.т.я. Массаж)</t>
  </si>
  <si>
    <t xml:space="preserve">        din ele :        из них:
   - în termen 18-21 săptămîni ale 
     sarcinii
     в сроке беременности 18-21 
     недель</t>
  </si>
  <si>
    <t>5.2.1</t>
  </si>
  <si>
    <t xml:space="preserve">reflexoterapie
рефлексотерапии </t>
  </si>
  <si>
    <t xml:space="preserve">  - ecografia prostatei
    эхография предстательной  
    железы</t>
  </si>
  <si>
    <t>chinetoterapie
кинетотерапии</t>
  </si>
  <si>
    <t xml:space="preserve">  - ecografia în ginecologie
    эхография в гинекологии</t>
  </si>
  <si>
    <t>hemosorbţie
гемосорбции</t>
  </si>
  <si>
    <t xml:space="preserve">  - doplerografia vaselor sangvine
    доплерография сосудов</t>
  </si>
  <si>
    <t xml:space="preserve">  - ecografia altor organe 
    эхография других органов </t>
  </si>
  <si>
    <t>11. Diagnostică funcţională
Функциональная диагностика</t>
  </si>
  <si>
    <t xml:space="preserve">                  12. Analize de laborator</t>
  </si>
  <si>
    <t>Функциональная диагностика</t>
  </si>
  <si>
    <t xml:space="preserve">                         Лабораторные анализы</t>
  </si>
  <si>
    <r>
      <rPr>
        <sz val="8.5"/>
        <rFont val="Times New Roman"/>
        <charset val="134"/>
      </rPr>
      <t xml:space="preserve">Numărul persoanelor examinate                                             </t>
    </r>
    <r>
      <rPr>
        <b/>
        <sz val="9"/>
        <rFont val="Times New Roman"/>
        <charset val="134"/>
      </rPr>
      <t>1</t>
    </r>
  </si>
  <si>
    <t>Denumirea investigaţiei
 Наименование исследования</t>
  </si>
  <si>
    <t>Nr rînd 
№ стр</t>
  </si>
  <si>
    <t>Număr investigaţii 
Число исследований</t>
  </si>
  <si>
    <t>Число обследованных лиц</t>
  </si>
  <si>
    <r>
      <rPr>
        <sz val="8.5"/>
        <rFont val="Times New Roman"/>
        <charset val="134"/>
      </rPr>
      <t xml:space="preserve">Număr investigaţii                                                                </t>
    </r>
    <r>
      <rPr>
        <sz val="9"/>
        <rFont val="Times New Roman"/>
        <charset val="134"/>
      </rPr>
      <t xml:space="preserve"> </t>
    </r>
    <r>
      <rPr>
        <b/>
        <sz val="10"/>
        <rFont val="Times New Roman"/>
        <charset val="134"/>
      </rPr>
      <t>2</t>
    </r>
  </si>
  <si>
    <t>inclusiv:     в том числе:
 - hematologice 
   гематологические</t>
  </si>
  <si>
    <t>Число исследований</t>
  </si>
  <si>
    <t xml:space="preserve"> - citologice
   цитологические</t>
  </si>
  <si>
    <r>
      <rPr>
        <sz val="8.5"/>
        <rFont val="Times New Roman"/>
        <charset val="134"/>
      </rPr>
      <t xml:space="preserve">inclusiv achitate de CNAM persoanelor asigurate              </t>
    </r>
    <r>
      <rPr>
        <b/>
        <sz val="8.5"/>
        <rFont val="Times New Roman"/>
        <charset val="134"/>
      </rPr>
      <t xml:space="preserve">  2.1</t>
    </r>
  </si>
  <si>
    <t xml:space="preserve"> - biochimice
   биохимические</t>
  </si>
  <si>
    <r>
      <rPr>
        <sz val="8.5"/>
        <rFont val="Times New Roman"/>
        <charset val="134"/>
      </rPr>
      <t xml:space="preserve">в т.ч. оплаченных НКСМ застрахованным лицам                                                </t>
    </r>
    <r>
      <rPr>
        <b/>
        <sz val="8.5"/>
        <rFont val="Times New Roman"/>
        <charset val="134"/>
      </rPr>
      <t xml:space="preserve"> </t>
    </r>
  </si>
  <si>
    <t xml:space="preserve"> - microbiologice 
   микробиологические </t>
  </si>
  <si>
    <t xml:space="preserve"> - imunologice
   иммунологические</t>
  </si>
  <si>
    <r>
      <rPr>
        <sz val="8.5"/>
        <rFont val="Times New Roman"/>
        <charset val="134"/>
      </rPr>
      <t xml:space="preserve">Număr analize pozitive la:  </t>
    </r>
    <r>
      <rPr>
        <b/>
        <sz val="10"/>
        <rFont val="Times New Roman"/>
        <charset val="134"/>
      </rPr>
      <t>sifilis</t>
    </r>
    <r>
      <rPr>
        <sz val="8.5"/>
        <rFont val="Times New Roman"/>
        <charset val="134"/>
      </rPr>
      <t xml:space="preserve">           12.1  </t>
    </r>
  </si>
  <si>
    <r>
      <rPr>
        <b/>
        <sz val="10"/>
        <rFont val="Times New Roman"/>
        <charset val="134"/>
      </rPr>
      <t>gonoree</t>
    </r>
    <r>
      <rPr>
        <sz val="8.5"/>
        <rFont val="Times New Roman"/>
        <charset val="134"/>
      </rPr>
      <t xml:space="preserve">          12.2</t>
    </r>
  </si>
  <si>
    <t xml:space="preserve"> Число анализов положительных на сифилис</t>
  </si>
  <si>
    <t>гонорею</t>
  </si>
  <si>
    <t xml:space="preserve"> Din numărul total analize de laborator (din rînd.1) efectuate persoanelor asigurate  (achitate de CNAM)            12.3
 Из общего числа лабораторных анализов (из стр.1)проведено застрахованным лицам (оплаченных НКСМ)    .
</t>
  </si>
  <si>
    <t>13. Activitatea staţionarului</t>
  </si>
  <si>
    <t>Деятельность стационара</t>
  </si>
  <si>
    <t>Nr. rînd.
№ стр</t>
  </si>
  <si>
    <t>Profil paturi
Профиль коек</t>
  </si>
  <si>
    <t>Număr paturi 
Число коек</t>
  </si>
  <si>
    <t>În anul gestionar 
В отчетном году</t>
  </si>
  <si>
    <t xml:space="preserve">Număr 
zile-pat spitalizate Проведено больными койко-дней
</t>
  </si>
  <si>
    <t>la finele
anului gestionar 
на конец отчетного года</t>
  </si>
  <si>
    <t>medii- 
anuale 
средне-годовых</t>
  </si>
  <si>
    <t>bolnavi 
internaţi 
total
поступило больных 
всего</t>
  </si>
  <si>
    <t>inclusiv 
copii 0-17 ani 11luni 29 zile 
в т.ч. дети 
0-17 лет
 11 мес. 29дн.</t>
  </si>
  <si>
    <t>bolnavi externaţi выписано больных</t>
  </si>
  <si>
    <t>decedaţi
умерло</t>
  </si>
  <si>
    <t>Total 
Всего</t>
  </si>
  <si>
    <r>
      <rPr>
        <b/>
        <sz val="10"/>
        <rFont val="Times New Roman"/>
        <charset val="134"/>
      </rPr>
      <t xml:space="preserve">Notă:              </t>
    </r>
    <r>
      <rPr>
        <sz val="10"/>
        <rFont val="Times New Roman"/>
        <charset val="134"/>
      </rPr>
      <t xml:space="preserve"> Datele desfăşurate pe profiuri de prezentat în </t>
    </r>
    <r>
      <rPr>
        <b/>
        <sz val="10"/>
        <rFont val="Times New Roman"/>
        <charset val="134"/>
      </rPr>
      <t>anexa Nr.1 f30.</t>
    </r>
  </si>
  <si>
    <r>
      <rPr>
        <b/>
        <sz val="10"/>
        <rFont val="Times New Roman"/>
        <charset val="134"/>
      </rPr>
      <t>Примечание:</t>
    </r>
    <r>
      <rPr>
        <sz val="10"/>
        <rFont val="Times New Roman"/>
        <charset val="134"/>
      </rPr>
      <t xml:space="preserve"> Развернутые данные по профилям представить в </t>
    </r>
    <r>
      <rPr>
        <b/>
        <sz val="10"/>
        <rFont val="Times New Roman"/>
        <charset val="134"/>
      </rPr>
      <t>приложении № 1 f30</t>
    </r>
    <r>
      <rPr>
        <sz val="10"/>
        <rFont val="Times New Roman"/>
        <charset val="134"/>
      </rPr>
      <t>.</t>
    </r>
  </si>
  <si>
    <t>14. Activitatea staţionarului de zi</t>
  </si>
  <si>
    <t xml:space="preserve">      Деятельность дневного стационара</t>
  </si>
  <si>
    <r>
      <rPr>
        <sz val="9"/>
        <rFont val="Times New Roman"/>
        <charset val="134"/>
      </rPr>
      <t xml:space="preserve">Număr locurilor </t>
    </r>
    <r>
      <rPr>
        <b/>
        <sz val="9"/>
        <rFont val="Times New Roman"/>
        <charset val="134"/>
      </rPr>
      <t>total</t>
    </r>
    <r>
      <rPr>
        <sz val="9"/>
        <rFont val="Times New Roman"/>
        <charset val="134"/>
      </rPr>
      <t xml:space="preserve">                                    </t>
    </r>
    <r>
      <rPr>
        <b/>
        <sz val="8"/>
        <rFont val="Times New Roman"/>
        <charset val="134"/>
      </rPr>
      <t>1.0</t>
    </r>
  </si>
  <si>
    <r>
      <rPr>
        <sz val="9"/>
        <rFont val="Times New Roman"/>
        <charset val="134"/>
      </rPr>
      <t xml:space="preserve">    inclusiv pentru copii            </t>
    </r>
    <r>
      <rPr>
        <sz val="8"/>
        <rFont val="Times New Roman"/>
        <charset val="134"/>
      </rPr>
      <t xml:space="preserve"> </t>
    </r>
    <r>
      <rPr>
        <b/>
        <sz val="8"/>
        <rFont val="Times New Roman"/>
        <charset val="134"/>
      </rPr>
      <t>1.1</t>
    </r>
  </si>
  <si>
    <r>
      <rPr>
        <sz val="9"/>
        <rFont val="Times New Roman"/>
        <charset val="134"/>
      </rPr>
      <t xml:space="preserve"> trataţi bolnavi </t>
    </r>
    <r>
      <rPr>
        <b/>
        <sz val="9"/>
        <rFont val="Times New Roman"/>
        <charset val="134"/>
      </rPr>
      <t>total</t>
    </r>
    <r>
      <rPr>
        <sz val="9"/>
        <rFont val="Times New Roman"/>
        <charset val="134"/>
      </rPr>
      <t xml:space="preserve"> </t>
    </r>
    <r>
      <rPr>
        <b/>
        <sz val="9"/>
        <rFont val="Times New Roman"/>
        <charset val="134"/>
      </rPr>
      <t xml:space="preserve"> 2.0</t>
    </r>
  </si>
  <si>
    <t xml:space="preserve">Число мест всего                            </t>
  </si>
  <si>
    <t xml:space="preserve">     в т.ч. для детей</t>
  </si>
  <si>
    <t xml:space="preserve">  пролечено больных всего </t>
  </si>
  <si>
    <r>
      <rPr>
        <sz val="9"/>
        <rFont val="Times New Roman"/>
        <charset val="134"/>
      </rPr>
      <t xml:space="preserve">          inclusiv copii                                     </t>
    </r>
    <r>
      <rPr>
        <b/>
        <sz val="9"/>
        <rFont val="Times New Roman"/>
        <charset val="134"/>
      </rPr>
      <t xml:space="preserve"> 2.1</t>
    </r>
  </si>
  <si>
    <r>
      <rPr>
        <sz val="9"/>
        <rFont val="Times New Roman"/>
        <charset val="134"/>
      </rPr>
      <t xml:space="preserve">     număr zile-pat </t>
    </r>
    <r>
      <rPr>
        <b/>
        <sz val="9"/>
        <rFont val="Times New Roman"/>
        <charset val="134"/>
      </rPr>
      <t>total</t>
    </r>
    <r>
      <rPr>
        <sz val="9"/>
        <rFont val="Times New Roman"/>
        <charset val="134"/>
      </rPr>
      <t xml:space="preserve">           </t>
    </r>
    <r>
      <rPr>
        <b/>
        <sz val="9"/>
        <rFont val="Times New Roman"/>
        <charset val="134"/>
      </rPr>
      <t xml:space="preserve"> 3.0</t>
    </r>
  </si>
  <si>
    <r>
      <rPr>
        <sz val="9"/>
        <rFont val="Times New Roman"/>
        <charset val="134"/>
      </rPr>
      <t xml:space="preserve">inclusiv de către copii </t>
    </r>
    <r>
      <rPr>
        <b/>
        <sz val="9"/>
        <rFont val="Times New Roman"/>
        <charset val="134"/>
      </rPr>
      <t>3.1</t>
    </r>
  </si>
  <si>
    <t xml:space="preserve">               в т.ч. детей</t>
  </si>
  <si>
    <t xml:space="preserve">     проведено койко-дней всего                          </t>
  </si>
  <si>
    <t xml:space="preserve">   в т.ч. детьми</t>
  </si>
  <si>
    <t xml:space="preserve">                                                                15. Activitatea chirurgicală (fără activitatea stomatologului )</t>
  </si>
  <si>
    <t xml:space="preserve">                                                                      Хирургическая работа (без работы стоматолога)</t>
  </si>
  <si>
    <t>Denumirea intervenţiei
Название операции</t>
  </si>
  <si>
    <t>Nr. rînd 
№ стр.</t>
  </si>
  <si>
    <t>Total intervenţii                                                                                                Всего операций</t>
  </si>
  <si>
    <t xml:space="preserve">                    inclusiv:   в том числе:                                                   intervenţii pe sistemul nervos
операции на нервной системе</t>
  </si>
  <si>
    <t>intervenţii pe sistemul endocrin                                                                           операции на эндокринной системе</t>
  </si>
  <si>
    <t>intervenţii pe ochi
операции на органе зрения</t>
  </si>
  <si>
    <t>intervenţii pe ureche, nas, faringe
операции на органах уха, носа, горла</t>
  </si>
  <si>
    <t>intervenţii pe aparatul respirator                                                                           
операции на органах дыхания</t>
  </si>
  <si>
    <t>intervenţii pe inimă (cord)                                                                                                            операции на сердце</t>
  </si>
  <si>
    <t>intervenţii pe vasele de sînge şi limfatice                                                  операции на сосудах</t>
  </si>
  <si>
    <t>intervenţii pe organele cavităţii abdominale                                                                                         операции на органах брюшной полости</t>
  </si>
  <si>
    <t xml:space="preserve">intervenţii pe rinichi şi uretere                                                                                                                                                                                               операции на почках и мочеточниках </t>
  </si>
  <si>
    <t>intervenţii pe prostată                                                                                                                                                                                                      операции на предстательной железе</t>
  </si>
  <si>
    <t>intervenţii pe organele genitale feminine                                                                                                                                                                  операции на женских половых органах</t>
  </si>
  <si>
    <t>intervenţii obstetricale                                                                                                                                                                                                     акушерские операции</t>
  </si>
  <si>
    <t>intervenţii pe aparatul osteo-muscular                                                                                                                                                                                                                операции на костно-мышечной системе</t>
  </si>
  <si>
    <t>intervenţii pe glanda mamară                                                                                                                                                                                                      операции на молочной железе</t>
  </si>
  <si>
    <t xml:space="preserve">intervenţii pe piele şi ţesutul subcutanat
операции на коже и подкожной клетчатке                                                                                                                                                                                                                </t>
  </si>
  <si>
    <t>alte intervenţii                                                                                                                                                                                                                                   прочие операции</t>
  </si>
  <si>
    <t>16. Activitatea instituţiei de medicină preventivă (dezinfecţie, deratizaţie, dezinsecţie)</t>
  </si>
  <si>
    <t xml:space="preserve">       Деятельность учреждения превентивной медицины (дезинфекция, дератизация, дезинсекция)</t>
  </si>
  <si>
    <t>Denumirea activităţii 
Наименование деятельности</t>
  </si>
  <si>
    <t>Volumul lucrărilor efectuate (м2 ) 
Объем выполненных работ (м2 )</t>
  </si>
  <si>
    <t>dezinfecţie
дезинфекция</t>
  </si>
  <si>
    <t>deratizaţie
дератизация</t>
  </si>
  <si>
    <t>dezinsecţie
дезинсекция</t>
  </si>
  <si>
    <t xml:space="preserve">                                         17.  Depistați bolnavi de Trihomoniază, infecții cu Chlamydia și herpes ano-genital</t>
  </si>
  <si>
    <t xml:space="preserve"> Выявлено больных трихомониазом, хламидийными инфекциями и аногенитальным герпесом</t>
  </si>
  <si>
    <t>Cifru conform CIM                             revizia X
Шифр по МКБ Х пере-смотра</t>
  </si>
  <si>
    <t>Sex
Пол</t>
  </si>
  <si>
    <t>Nr. rînd
№ стр.</t>
  </si>
  <si>
    <t>Număr bolnavi cu diagnosticul stabilit caz nou
Число больных с впервые в жизни установленным диагнозом</t>
  </si>
  <si>
    <t>din numărul            total de bolnavi                          locuitori rurali
из общего              числа больных                  сельские                 жители</t>
  </si>
  <si>
    <t>TOTAL ВСЕГО</t>
  </si>
  <si>
    <t>inclusiv în vîrstă
в том числе в возрасте</t>
  </si>
  <si>
    <t>pînă la         14 ani
до 14 лет</t>
  </si>
  <si>
    <t>15-17
ani
лет</t>
  </si>
  <si>
    <t>18-19 
ani
 лет</t>
  </si>
  <si>
    <t>20-29 
ani
лет</t>
  </si>
  <si>
    <t>30-39 
ani
лет</t>
  </si>
  <si>
    <t>40 ani şi peste   
40 лет и старше</t>
  </si>
  <si>
    <t>C</t>
  </si>
  <si>
    <t>D</t>
  </si>
  <si>
    <t>Trichomoniază
Трихомониаз</t>
  </si>
  <si>
    <t>A 59.0</t>
  </si>
  <si>
    <t>b/м</t>
  </si>
  <si>
    <t>f/ж</t>
  </si>
  <si>
    <t>Infecţii cu Chlamydia transmise pe cale sexuală
Хламидийные инфек-ции, передающиеся половым путем</t>
  </si>
  <si>
    <t>A 56;
A 63</t>
  </si>
  <si>
    <t>Infecţii ano-genitale prin virusul herpetic (herpes simplex)
Аногенитальные герпетические инфекции (герпес простой)</t>
  </si>
  <si>
    <t>A 60</t>
  </si>
  <si>
    <t>3200                                                                                                                          2. Activitatea secţiei dializă
                                                                                                                                      Деятельность отделения диализа</t>
  </si>
  <si>
    <t>Nr  rînd
№ строки</t>
  </si>
  <si>
    <r>
      <rPr>
        <sz val="10"/>
        <rFont val="Times New Roman"/>
        <charset val="134"/>
      </rPr>
      <t>Dializa este prestată</t>
    </r>
    <r>
      <rPr>
        <sz val="8"/>
        <rFont val="Times New Roman"/>
        <charset val="134"/>
      </rPr>
      <t xml:space="preserve"> </t>
    </r>
    <r>
      <rPr>
        <b/>
        <sz val="8"/>
        <rFont val="Times New Roman"/>
        <charset val="134"/>
      </rPr>
      <t xml:space="preserve"> *</t>
    </r>
    <r>
      <rPr>
        <sz val="8"/>
        <rFont val="Times New Roman"/>
        <charset val="134"/>
      </rPr>
      <t xml:space="preserve"> </t>
    </r>
    <r>
      <rPr>
        <sz val="10"/>
        <rFont val="Times New Roman"/>
        <charset val="134"/>
      </rPr>
      <t xml:space="preserve">:
Диализ осуществляется </t>
    </r>
    <r>
      <rPr>
        <b/>
        <sz val="10"/>
        <rFont val="Times New Roman"/>
        <charset val="134"/>
      </rPr>
      <t xml:space="preserve"> *</t>
    </r>
    <r>
      <rPr>
        <sz val="10"/>
        <rFont val="Times New Roman"/>
        <charset val="134"/>
      </rPr>
      <t>:
                - În cadrul asistenței medicale spitalicești (de fixat în rubrica C: da -</t>
    </r>
    <r>
      <rPr>
        <b/>
        <sz val="10"/>
        <rFont val="Times New Roman"/>
        <charset val="134"/>
      </rPr>
      <t>1</t>
    </r>
    <r>
      <rPr>
        <sz val="10"/>
        <rFont val="Times New Roman"/>
        <charset val="134"/>
      </rPr>
      <t xml:space="preserve"> , nu - </t>
    </r>
    <r>
      <rPr>
        <b/>
        <sz val="10"/>
        <rFont val="Times New Roman"/>
        <charset val="134"/>
      </rPr>
      <t>0</t>
    </r>
    <r>
      <rPr>
        <sz val="10"/>
        <rFont val="Times New Roman"/>
        <charset val="134"/>
      </rPr>
      <t xml:space="preserve"> )
                - В госпитальной системе медицинской помощи (отметить в столбике С:  да - 1, нет -0 )</t>
    </r>
  </si>
  <si>
    <t xml:space="preserve">                - În cadrul asistenței medicale specializate de ambulator (de fixat în rubrica C: da -1 , nu - 0)
                 - В амбулаторной специализированной системе медицинской помощи (отметить в столбике С: да - 1, нет -0)</t>
  </si>
  <si>
    <r>
      <rPr>
        <sz val="10"/>
        <rFont val="Times New Roman"/>
        <charset val="134"/>
      </rPr>
      <t>Tipul serviciilor de dializă:
Типы услуги  диализа:
          - Hemodializa și alte metode extracorporale (hemofiltrare, hemodiafiltrare, plasmafereza, hemoperfuzia):  - da -</t>
    </r>
    <r>
      <rPr>
        <b/>
        <sz val="10"/>
        <rFont val="Times New Roman"/>
        <charset val="134"/>
      </rPr>
      <t>1</t>
    </r>
    <r>
      <rPr>
        <sz val="10"/>
        <rFont val="Times New Roman"/>
        <charset val="134"/>
      </rPr>
      <t xml:space="preserve"> , nu - </t>
    </r>
    <r>
      <rPr>
        <sz val="10"/>
        <rFont val="Times New Roman"/>
        <charset val="134"/>
      </rPr>
      <t>0</t>
    </r>
    <r>
      <rPr>
        <sz val="10"/>
        <rFont val="Times New Roman"/>
        <charset val="134"/>
      </rPr>
      <t xml:space="preserve">
          - Гемодиализ и другие экстракорпоральные методы (гемофильтрация, гемодиафильтрация, плазмаферез, гемосорбция)  да - 1, нет -0</t>
    </r>
  </si>
  <si>
    <t xml:space="preserve">         - Dializa peritoneală :       - da -1 , nu - 0
         - Перитонеальный диализ:  да - 1, нет -0    
</t>
  </si>
  <si>
    <t>Număr locuri dialize (aparate “rinichi artificiali”)
Число диализных мест ( аппараты «искусственная почка»)</t>
  </si>
  <si>
    <t>Numărul pacienților cu Boala Cronică de Rinichi (BCR), tratați cu hemodializă și alte metode extracorporale pe parcursul anului
Число пациентов с Хронической Болезнью Почек (ХПБ), лечившихся гемодиализом и другими экстракорпоральными методами в течении года</t>
  </si>
  <si>
    <r>
      <rPr>
        <sz val="10"/>
        <rFont val="Times New Roman"/>
        <charset val="134"/>
      </rPr>
      <t xml:space="preserve">Numărul pacienților cu BCR, tratați cu dializa peritoneală pe parcursul anului  </t>
    </r>
    <r>
      <rPr>
        <sz val="10"/>
        <rFont val="Times New Roman"/>
        <charset val="134"/>
      </rPr>
      <t>**</t>
    </r>
    <r>
      <rPr>
        <sz val="10"/>
        <rFont val="Times New Roman"/>
        <charset val="134"/>
      </rPr>
      <t xml:space="preserve">
Число пациентов с ХБП, лечившихся перитонеальным диализом в течении года </t>
    </r>
    <r>
      <rPr>
        <b/>
        <sz val="10"/>
        <rFont val="Times New Roman"/>
        <charset val="134"/>
      </rPr>
      <t>**</t>
    </r>
  </si>
  <si>
    <t>Numărul pacienților cu BCR, spitalizați primar la tratament prin dializă pe parcursul anului
Число пациентов с ХБП, впервые госпитализированных на лечение диализом в течении года</t>
  </si>
  <si>
    <t>Numărul pacienților cu BCR, aflați la tratament prin dializă la finele anului (31 decembrie inclusiv)
Число пациентов с ХБП, состоящих на лечении диализом на конец года (31 декабря включительно)</t>
  </si>
  <si>
    <t>Numărul pacienților cu Leziune Acută a Rinichiului (LAR) (insuficiență renală acută - IRA) tratați cu dializă pe parcursul anului
Число пациентов с Острым Поражением Почек - ОПП (Острой Почечной Недостаточностью-ОПН), лечившихся диализом в течении года</t>
  </si>
  <si>
    <t>Număr ședințe hemodializă și alte metode extracorporale efectuate pe parcursul anului, în total
Число проведенных сеансов гемодиализа и других экстракорпоральных методов в течении года, всего</t>
  </si>
  <si>
    <t xml:space="preserve">   Inclusiv : в том числе:
            - ședințe hemodializă (HD); сеансов гемодиализа (ГД)</t>
  </si>
  <si>
    <t xml:space="preserve">                    - ședințe hemofiltrare (HF), hemodiafiltrare (HDF); сеансов гемофильтрации (ГФ), сеансов гемодиафильтрации (ГДФ)</t>
  </si>
  <si>
    <t xml:space="preserve">                    - ședințe plasmafereză (PF): сеансов плазмафереза (ПФ)</t>
  </si>
  <si>
    <t xml:space="preserve">           - ședințe hemoperfuzie (hemoadsorbție) (HP); сеансов гемосорбции (ГС)</t>
  </si>
  <si>
    <t>Numărul de ședințe hemodializă și alte metode extracorporale efectuate pe parcursul anului la pacienți cu BCR
Число проведенных сеансов гемодиализа и других экстракорпоральных методов в течении года пациентам с ХБП</t>
  </si>
  <si>
    <t xml:space="preserve"> Numărul de ședințe hemodializă și alte metode extracorporale efectuate pe parcursul anului la pacienți cu LAR (IRA)
Число проведенных сеансов гемодиализа и других экстракорпоральных методов в течении года пациентам с ОПП (ОПН)</t>
  </si>
  <si>
    <t>Numărul pacienților decedați cu BCR la tratament prin dializă
Число пациентов умерших с ХБП на диализе</t>
  </si>
  <si>
    <t>Numărul pacienților decedați cu LAR (IRA) la tratament prin dializă
Число пациентов умерших с ОПП (ОПН) на диализе</t>
  </si>
  <si>
    <t>Din numărul total de ședințe hemodializă și alte metode extracorporale efectuate ( din rind.11), la pacienți din staționar
Из общего числа проведенных сеансов диализа и других экстракорпоральных методов (из стр.11), больным из стационара</t>
  </si>
  <si>
    <r>
      <rPr>
        <b/>
        <sz val="8"/>
        <rFont val="Times New Roman"/>
        <charset val="134"/>
      </rPr>
      <t xml:space="preserve">  *</t>
    </r>
    <r>
      <rPr>
        <sz val="8"/>
        <rFont val="Times New Roman"/>
        <charset val="134"/>
      </rPr>
      <t xml:space="preserve">  </t>
    </r>
    <r>
      <rPr>
        <b/>
        <sz val="8"/>
        <rFont val="Times New Roman"/>
        <charset val="134"/>
      </rPr>
      <t>în dependență de statutul secției, dializa poate fi prestată pacienților din staționar (spital), ambulator sau mixt (staționar și ambulator)
     в зависимости от статуса отделения, диализ осуществляется пациентам из стационара (больницы), амбулаторно или смешано (стационар и амбулаторно</t>
    </r>
    <r>
      <rPr>
        <sz val="8"/>
        <rFont val="Times New Roman"/>
        <charset val="134"/>
      </rPr>
      <t>)</t>
    </r>
  </si>
  <si>
    <t xml:space="preserve">** pentru pacienții tratați cu dializă peritoneală (DP), datele statistice se referă doar la numărul de pacienți tratați cu DP, fără a indica numărul de ședințe 
    для пациентов лечившихся перитонеальным диализом (ПД), статистические данные относятся только к числу пациентов, без необходимости отметить число сеансов ПД
</t>
  </si>
  <si>
    <t>Calcularea indicatorilor Raport statistic  Nr 1-aim</t>
  </si>
  <si>
    <t>«Privind activitatea agentului economic privat la prestarea serviciilor medicale»</t>
  </si>
  <si>
    <t>Cod</t>
  </si>
  <si>
    <t>Denumire indicator</t>
  </si>
  <si>
    <t>Valoare absoluta</t>
  </si>
  <si>
    <t>Indicator</t>
  </si>
  <si>
    <t>aim1_i1</t>
  </si>
  <si>
    <t>Ponderea medicilor cumulari</t>
  </si>
  <si>
    <t>aim1_i2</t>
  </si>
  <si>
    <r>
      <rPr>
        <b/>
        <sz val="10"/>
        <color indexed="62"/>
        <rFont val="Arial Cyr"/>
        <charset val="134"/>
      </rPr>
      <t xml:space="preserve">Ponderea medicilor dupa virsta
       </t>
    </r>
    <r>
      <rPr>
        <sz val="10"/>
        <color indexed="62"/>
        <rFont val="Arial Cyr"/>
        <charset val="134"/>
      </rPr>
      <t xml:space="preserve"> total</t>
    </r>
  </si>
  <si>
    <t>aim1_i3</t>
  </si>
  <si>
    <t>sub 35 ani</t>
  </si>
  <si>
    <t>aim1_i4</t>
  </si>
  <si>
    <t>36-44 ani</t>
  </si>
  <si>
    <t>aim1_i5</t>
  </si>
  <si>
    <t>45-54 ani</t>
  </si>
  <si>
    <t>aim1_i6</t>
  </si>
  <si>
    <t>55-64 ani</t>
  </si>
  <si>
    <t>aim1_i7</t>
  </si>
  <si>
    <t>&gt;65 ani</t>
  </si>
  <si>
    <t>aim1_i8</t>
  </si>
  <si>
    <t>Ponderea personalului medical mediu cumulari</t>
  </si>
  <si>
    <t>aim1_i9</t>
  </si>
  <si>
    <r>
      <rPr>
        <b/>
        <sz val="10"/>
        <color indexed="62"/>
        <rFont val="Arial Cyr"/>
        <charset val="134"/>
      </rPr>
      <t xml:space="preserve">Ponderea personalului medical mediu  dupa virste
       </t>
    </r>
    <r>
      <rPr>
        <sz val="10"/>
        <color indexed="62"/>
        <rFont val="Arial Cyr"/>
        <charset val="134"/>
      </rPr>
      <t xml:space="preserve"> total</t>
    </r>
  </si>
  <si>
    <t>aim1_i10</t>
  </si>
  <si>
    <t>aim1_i11</t>
  </si>
  <si>
    <t>aim1_i12</t>
  </si>
  <si>
    <t>aim1_i13</t>
  </si>
  <si>
    <t>aim1_i14</t>
  </si>
  <si>
    <t>aim1_i15</t>
  </si>
  <si>
    <t>Ponderea vizitelor copiilor la medici_TOTAL</t>
  </si>
  <si>
    <t>aim1_i16</t>
  </si>
  <si>
    <r>
      <rPr>
        <sz val="9"/>
        <rFont val="Times New Roman"/>
        <charset val="134"/>
      </rPr>
      <t xml:space="preserve"> internişti
терапевты                                         </t>
    </r>
    <r>
      <rPr>
        <sz val="12"/>
        <rFont val="Times New Roman"/>
        <charset val="134"/>
      </rPr>
      <t xml:space="preserve"> </t>
    </r>
    <r>
      <rPr>
        <sz val="12"/>
        <color indexed="2"/>
        <rFont val="Times New Roman"/>
        <charset val="134"/>
      </rPr>
      <t>7</t>
    </r>
  </si>
  <si>
    <t>aim1_i17</t>
  </si>
  <si>
    <t>aim1_i18</t>
  </si>
  <si>
    <t>aim1_i19</t>
  </si>
  <si>
    <t>aim1_i20</t>
  </si>
  <si>
    <t>aim1_i21</t>
  </si>
  <si>
    <t>aim1_i22</t>
  </si>
  <si>
    <t>aim1_i23</t>
  </si>
  <si>
    <t>aim1_i24</t>
  </si>
  <si>
    <t>aim1_i25</t>
  </si>
  <si>
    <t>aim1_i26</t>
  </si>
  <si>
    <t>aim1_i27</t>
  </si>
  <si>
    <t>aim1_i28</t>
  </si>
  <si>
    <t>aim1_i29</t>
  </si>
  <si>
    <t>aim1_i30</t>
  </si>
  <si>
    <t>aim1_i31</t>
  </si>
  <si>
    <r>
      <rPr>
        <sz val="9"/>
        <rFont val="Times New Roman"/>
        <charset val="134"/>
      </rPr>
      <t xml:space="preserve">medici diagnostic funcţional
врачи по функциональной диагностике   </t>
    </r>
    <r>
      <rPr>
        <sz val="12"/>
        <color indexed="2"/>
        <rFont val="Times New Roman"/>
        <charset val="134"/>
      </rPr>
      <t>8</t>
    </r>
  </si>
  <si>
    <t>aim1_i32</t>
  </si>
  <si>
    <t>aim1_i33</t>
  </si>
  <si>
    <t>aim1_i34</t>
  </si>
  <si>
    <t>aim1_i35</t>
  </si>
  <si>
    <t>aim1_i36</t>
  </si>
  <si>
    <t>aim1_i37</t>
  </si>
  <si>
    <t>aim1_i38</t>
  </si>
  <si>
    <t>aim1_i39</t>
  </si>
  <si>
    <t>aim1_i40</t>
  </si>
  <si>
    <t>aim1_i41</t>
  </si>
  <si>
    <t>aim1_i42</t>
  </si>
  <si>
    <t>aim1_i43</t>
  </si>
  <si>
    <t>aim1_i44</t>
  </si>
  <si>
    <t>aim1_i45</t>
  </si>
  <si>
    <t>aim1_i46</t>
  </si>
  <si>
    <t>aim1_i47</t>
  </si>
  <si>
    <t>aim1_i48</t>
  </si>
  <si>
    <r>
      <rPr>
        <sz val="9"/>
        <rFont val="Times New Roman"/>
        <charset val="134"/>
      </rPr>
      <t xml:space="preserve">cardioreumatologi pediatri
кардиоревматологи детские                               </t>
    </r>
    <r>
      <rPr>
        <sz val="12"/>
        <color indexed="2"/>
        <rFont val="Times New Roman"/>
        <charset val="134"/>
      </rPr>
      <t xml:space="preserve"> 9</t>
    </r>
  </si>
  <si>
    <t>aim1_i49</t>
  </si>
  <si>
    <t>aim1_i50</t>
  </si>
  <si>
    <t>aim1_i51</t>
  </si>
  <si>
    <t>aim1_i52</t>
  </si>
  <si>
    <t>aim1_i53</t>
  </si>
  <si>
    <t>aim1_i54</t>
  </si>
  <si>
    <t>aim1_i55</t>
  </si>
  <si>
    <t>aim1_i56</t>
  </si>
  <si>
    <t>aim1_i57</t>
  </si>
  <si>
    <t>aim1_i58</t>
  </si>
  <si>
    <t>aim1_i59</t>
  </si>
  <si>
    <t>aim1_i60</t>
  </si>
  <si>
    <t>aim1_i61</t>
  </si>
  <si>
    <t>aim1_i62</t>
  </si>
  <si>
    <t>aim1_i63</t>
  </si>
  <si>
    <t>aim1_i64</t>
  </si>
  <si>
    <t>aim1_i65</t>
  </si>
  <si>
    <r>
      <rPr>
        <b/>
        <sz val="10"/>
        <color indexed="62"/>
        <rFont val="Arial Cyr"/>
        <charset val="134"/>
      </rPr>
      <t xml:space="preserve">Ponderea vizitelor achitate de СNAM _   </t>
    </r>
    <r>
      <rPr>
        <sz val="12"/>
        <color indexed="62"/>
        <rFont val="Arial Cyr"/>
        <charset val="134"/>
      </rPr>
      <t xml:space="preserve"> </t>
    </r>
    <r>
      <rPr>
        <b/>
        <sz val="12"/>
        <color indexed="62"/>
        <rFont val="Arial Cyr"/>
        <charset val="134"/>
      </rPr>
      <t>total</t>
    </r>
  </si>
  <si>
    <t>aim1_i66</t>
  </si>
  <si>
    <r>
      <rPr>
        <b/>
        <sz val="10"/>
        <color indexed="62"/>
        <rFont val="Arial Cyr"/>
        <charset val="134"/>
      </rPr>
      <t xml:space="preserve">Ponderea vizitelor pe motiv de boală
       </t>
    </r>
    <r>
      <rPr>
        <sz val="10"/>
        <color indexed="62"/>
        <rFont val="Arial Cyr"/>
        <charset val="134"/>
      </rPr>
      <t>total</t>
    </r>
  </si>
  <si>
    <t>aim1_i67</t>
  </si>
  <si>
    <t xml:space="preserve">       adulți</t>
  </si>
  <si>
    <t>aim1_i68</t>
  </si>
  <si>
    <t xml:space="preserve">       copii</t>
  </si>
  <si>
    <t>aim1_i69</t>
  </si>
  <si>
    <t>Ponderea vizitelor achitate de СNAM la domiciliu TOTAL</t>
  </si>
  <si>
    <t>aim1_i70</t>
  </si>
  <si>
    <t>Ponderea vizitelor copiilor la domiciliu_ TOTAL</t>
  </si>
  <si>
    <t>aim1_i71</t>
  </si>
  <si>
    <t>Ponderea vizitelor pe motiv de boală la domiciliu:         total</t>
  </si>
  <si>
    <t>aim1_i72</t>
  </si>
  <si>
    <t>Ponderea  vizitelor  pe motiv  de boală    achitate de СNAM la domiciliu:      total</t>
  </si>
  <si>
    <t>aim1_i73</t>
  </si>
  <si>
    <r>
      <rPr>
        <b/>
        <sz val="10"/>
        <color indexed="62"/>
        <rFont val="Arial Cyr"/>
        <charset val="134"/>
      </rPr>
      <t xml:space="preserve">Ponderea  investigaţiilor  achitate de СNAM  :      </t>
    </r>
    <r>
      <rPr>
        <b/>
        <sz val="12"/>
        <color indexed="18"/>
        <rFont val="Times New Roman"/>
        <charset val="134"/>
      </rPr>
      <t xml:space="preserve">    </t>
    </r>
    <r>
      <rPr>
        <b/>
        <sz val="10"/>
        <rFont val="Times New Roman"/>
        <charset val="134"/>
      </rPr>
      <t>pentru rezonanţă magnetică nucleară</t>
    </r>
    <r>
      <rPr>
        <b/>
        <sz val="12"/>
        <color indexed="18"/>
        <rFont val="Times New Roman"/>
        <charset val="134"/>
      </rPr>
      <t xml:space="preserve">
</t>
    </r>
  </si>
  <si>
    <t>aim1_i74</t>
  </si>
  <si>
    <t xml:space="preserve">Tomografia computerizată
</t>
  </si>
  <si>
    <t>aim1_i75</t>
  </si>
  <si>
    <t xml:space="preserve"> Investigaţii radiologice - Total
</t>
  </si>
  <si>
    <t>aim1_i76</t>
  </si>
  <si>
    <t>aim1_i77</t>
  </si>
  <si>
    <t>aim1_i78</t>
  </si>
  <si>
    <t>aim1_i79</t>
  </si>
  <si>
    <t>aim1_i80</t>
  </si>
  <si>
    <t>aim1_i81</t>
  </si>
  <si>
    <t>aim1_i82</t>
  </si>
  <si>
    <t>aim1_i83</t>
  </si>
  <si>
    <t>aim1_i84</t>
  </si>
  <si>
    <t>aim1_i85</t>
  </si>
  <si>
    <t>aim1_i86</t>
  </si>
  <si>
    <t>aim1_i87</t>
  </si>
  <si>
    <t>aim1_i88</t>
  </si>
  <si>
    <t>aim1_i89</t>
  </si>
  <si>
    <t>aim1_i90</t>
  </si>
  <si>
    <t>aim1_i91</t>
  </si>
  <si>
    <r>
      <rPr>
        <b/>
        <sz val="11"/>
        <rFont val="Times New Roman"/>
        <charset val="134"/>
      </rPr>
      <t>Ponderea  analizelor  achitate de СNAM</t>
    </r>
    <r>
      <rPr>
        <sz val="8.5"/>
        <rFont val="Times New Roman"/>
        <charset val="134"/>
      </rPr>
      <t xml:space="preserve">  </t>
    </r>
  </si>
  <si>
    <t>aim1_i92</t>
  </si>
  <si>
    <r>
      <rPr>
        <b/>
        <sz val="12"/>
        <rFont val="Times New Roman"/>
        <charset val="134"/>
      </rPr>
      <t>Ponderea bolnavilor cu trihomoniază din număr total de trihomoniază caz nou</t>
    </r>
    <r>
      <rPr>
        <b/>
        <sz val="10"/>
        <rFont val="Times New Roman"/>
        <charset val="134"/>
      </rPr>
      <t xml:space="preserve">                                                         </t>
    </r>
    <r>
      <rPr>
        <b/>
        <sz val="10"/>
        <color indexed="65"/>
        <rFont val="Times New Roman"/>
        <charset val="134"/>
      </rPr>
      <t xml:space="preserve"> -</t>
    </r>
    <r>
      <rPr>
        <b/>
        <sz val="10"/>
        <rFont val="Times New Roman"/>
        <charset val="134"/>
      </rPr>
      <t xml:space="preserve">       </t>
    </r>
    <r>
      <rPr>
        <sz val="9"/>
        <rFont val="Times New Roman"/>
        <charset val="134"/>
      </rPr>
      <t>copii 0-17 ani 11 luni 29 zile de sex masculin</t>
    </r>
  </si>
  <si>
    <t>aim1_i93</t>
  </si>
  <si>
    <t xml:space="preserve">        copii 0-17 ani 11 luni 29 zile de sex feminin</t>
  </si>
  <si>
    <t>aim1_i94</t>
  </si>
  <si>
    <t xml:space="preserve">          bărbaţi 18 ani şi peste</t>
  </si>
  <si>
    <t>aim1_i95</t>
  </si>
  <si>
    <t xml:space="preserve">          femei 18 ani şi peste</t>
  </si>
  <si>
    <t>aim1_i96</t>
  </si>
  <si>
    <t xml:space="preserve">          bărbaţi locuitori urbani</t>
  </si>
  <si>
    <t>aim1_i97</t>
  </si>
  <si>
    <t xml:space="preserve">          femei locuitori urbani</t>
  </si>
  <si>
    <t>aim1_i98</t>
  </si>
  <si>
    <t xml:space="preserve">          locuitori urbani</t>
  </si>
  <si>
    <t>aim1_i99</t>
  </si>
  <si>
    <t xml:space="preserve">          locuitori rurali</t>
  </si>
  <si>
    <t>aim1_i100</t>
  </si>
  <si>
    <t xml:space="preserve">          copii 0-17 ani 11 luni 29 zile </t>
  </si>
  <si>
    <t>aim1_i101</t>
  </si>
  <si>
    <t xml:space="preserve">          18 ani şi peste</t>
  </si>
  <si>
    <t>aim1_i102</t>
  </si>
  <si>
    <r>
      <rPr>
        <b/>
        <sz val="12"/>
        <rFont val="Times New Roman"/>
        <charset val="134"/>
      </rPr>
      <t>Ponderea bolnavilor cu infecţii cu Chlamydia transmise pe cale sexuală din număr total de infecţii cu Chlamydia transmise pe cale sexuală caz nou</t>
    </r>
    <r>
      <rPr>
        <b/>
        <sz val="10"/>
        <rFont val="Times New Roman"/>
        <charset val="134"/>
      </rPr>
      <t xml:space="preserve">                                                         </t>
    </r>
    <r>
      <rPr>
        <b/>
        <sz val="10"/>
        <color indexed="65"/>
        <rFont val="Times New Roman"/>
        <charset val="134"/>
      </rPr>
      <t xml:space="preserve"> </t>
    </r>
    <r>
      <rPr>
        <b/>
        <sz val="10"/>
        <rFont val="Times New Roman"/>
        <charset val="134"/>
      </rPr>
      <t xml:space="preserve">                                                                           </t>
    </r>
    <r>
      <rPr>
        <b/>
        <sz val="10"/>
        <color indexed="65"/>
        <rFont val="Times New Roman"/>
        <charset val="134"/>
      </rPr>
      <t>-</t>
    </r>
    <r>
      <rPr>
        <b/>
        <sz val="10"/>
        <rFont val="Times New Roman"/>
        <charset val="134"/>
      </rPr>
      <t xml:space="preserve">      </t>
    </r>
    <r>
      <rPr>
        <sz val="9"/>
        <rFont val="Times New Roman"/>
        <charset val="134"/>
      </rPr>
      <t>copii 0-17 ani 11 luni 29 zile de sex masculin</t>
    </r>
  </si>
  <si>
    <t>aim1_i103</t>
  </si>
  <si>
    <t>aim1_i104</t>
  </si>
  <si>
    <t>aim1_i105</t>
  </si>
  <si>
    <t>aim1_i106</t>
  </si>
  <si>
    <t>aim1_i107</t>
  </si>
  <si>
    <t>aim1_i108</t>
  </si>
  <si>
    <t>aim1_i109</t>
  </si>
  <si>
    <t>aim1_i110</t>
  </si>
  <si>
    <t>aim1_i111</t>
  </si>
  <si>
    <t>aim1_i112</t>
  </si>
  <si>
    <r>
      <rPr>
        <b/>
        <sz val="12"/>
        <rFont val="Times New Roman"/>
        <charset val="134"/>
      </rPr>
      <t>Ponderea bolnavilor cu infecţii ano-genitale prin virusul herpetic (herpes simplex) din număr total de infecţii ano-genitale prin virusul herpetic (herpes simplex) caz nou</t>
    </r>
    <r>
      <rPr>
        <b/>
        <sz val="10"/>
        <rFont val="Times New Roman"/>
        <charset val="134"/>
      </rPr>
      <t xml:space="preserve">                                                         </t>
    </r>
    <r>
      <rPr>
        <b/>
        <sz val="10"/>
        <color indexed="65"/>
        <rFont val="Times New Roman"/>
        <charset val="134"/>
      </rPr>
      <t xml:space="preserve"> -</t>
    </r>
    <r>
      <rPr>
        <b/>
        <sz val="10"/>
        <rFont val="Times New Roman"/>
        <charset val="134"/>
      </rPr>
      <t xml:space="preserve">       </t>
    </r>
    <r>
      <rPr>
        <sz val="9"/>
        <rFont val="Times New Roman"/>
        <charset val="134"/>
      </rPr>
      <t>copii 0-17 ani 11 luni 29 zile de sex masculin</t>
    </r>
  </si>
  <si>
    <t>aim1_i113</t>
  </si>
  <si>
    <t>aim1_i114</t>
  </si>
  <si>
    <t>aim1_i115</t>
  </si>
  <si>
    <t>aim1_i116</t>
  </si>
  <si>
    <t>aim1_i117</t>
  </si>
  <si>
    <t>aim1_i118</t>
  </si>
  <si>
    <t>aim1_i119</t>
  </si>
  <si>
    <t>aim1_i120</t>
  </si>
  <si>
    <t>aim1_i121</t>
  </si>
  <si>
    <t>aim1_i122</t>
  </si>
  <si>
    <t xml:space="preserve">Număr locuri dialize (aparate “rinichi artificiali”) la 100000 locuitori </t>
  </si>
  <si>
    <t>aim1_i123</t>
  </si>
  <si>
    <t>Număr pacienți cu Boala Cronică de Rinichi (BCR), trataţi cu dializă  pe parcursul anului  la 100000 locuitori</t>
  </si>
  <si>
    <t>aim1_i124</t>
  </si>
  <si>
    <t>Număr pacienți cu BCR, spitalizati primar la tratament  prin dializă pe parcursul anului la 100000 locuitori</t>
  </si>
  <si>
    <t>aim1_i125</t>
  </si>
  <si>
    <t>Număr pacienților cu BCR, aflaţi la tratament prin dializă la finele anului la 100000 locuitori (31 decembrie inclusiv)</t>
  </si>
  <si>
    <t>aim1_i126</t>
  </si>
  <si>
    <t>Număr pacienților cu Leziune Acută a Rinichiului (LAR)  tratați cu dializă pe parcursul anului la 100000 locuitori</t>
  </si>
  <si>
    <t>aim1_i127</t>
  </si>
  <si>
    <t xml:space="preserve">Număr ședințe hemodializă și alte metode extracorporale efectuate pe parcursul anului,  total la 1 bolnav
  </t>
  </si>
  <si>
    <t>aim1_i128</t>
  </si>
  <si>
    <t xml:space="preserve">Numărul de ședințe hemodializă și alte metode extracorporale efectuate pe parcursul anului la pacienți cu BCR  </t>
  </si>
  <si>
    <t>aim1_i129</t>
  </si>
  <si>
    <t>Numărul de ședințe hemodializă și alte metode extracorporale efectuate pe parcursul anului la pacienți cu LAR (IRA)</t>
  </si>
  <si>
    <t>aim1_i130</t>
  </si>
  <si>
    <t>Ponderea ședințelor de  hemodializă facute de BCR din numărul total  de ședinte hemodializă și alte metode extracorporale efectuate pe parcursul anului</t>
  </si>
  <si>
    <t>aim1_i131</t>
  </si>
  <si>
    <t>Ponderea ședințelor de  hemodializă (HD) din număr total de ședințe</t>
  </si>
  <si>
    <t>aim1_i132</t>
  </si>
  <si>
    <t>Ponderea ședințelor de hemofiltrare (HF), hemodiafiltrare (HDF) din număr total de ședințe</t>
  </si>
  <si>
    <t>aim1_i133</t>
  </si>
  <si>
    <t>Ponderea ședințelor de plasmafereză (PF) din număr total de ședințe</t>
  </si>
  <si>
    <t>aim1_i134</t>
  </si>
  <si>
    <t>Ponderea ședințelor de hemoperfuzie (hemoadsorbție) (HP) din număr total de ședințe</t>
  </si>
  <si>
    <t>aim1_i135</t>
  </si>
  <si>
    <t>Ponderea bolnavi cu IRC decedaţi la tratament  prin dializă din numarul trataţi ( în %)</t>
  </si>
  <si>
    <t>aim1_i136</t>
  </si>
  <si>
    <t>Ponderea bolnavi decedaţi cu LAR (IRA ) din număr spitalizaţi (în %)</t>
  </si>
  <si>
    <t>aim1_i137</t>
  </si>
  <si>
    <t>Numărul hemodialize și alte metode extracorporale efectuate la bolnavi din staţionar</t>
  </si>
  <si>
    <t>aim1_i138</t>
  </si>
  <si>
    <r>
      <rPr>
        <b/>
        <sz val="7"/>
        <color indexed="2"/>
        <rFont val="Times New Roman CE"/>
        <charset val="134"/>
      </rPr>
      <t>paj2</t>
    </r>
    <r>
      <rPr>
        <b/>
        <sz val="7"/>
        <rFont val="Times New Roman CE"/>
        <charset val="134"/>
      </rPr>
      <t xml:space="preserve">_Total (suma rînd.5.0-96.0) </t>
    </r>
    <r>
      <rPr>
        <b/>
        <sz val="10"/>
        <color indexed="2"/>
        <rFont val="Times New Roman CE"/>
        <charset val="134"/>
      </rPr>
      <t xml:space="preserve"> de baza  si cumul</t>
    </r>
    <r>
      <rPr>
        <b/>
        <sz val="7"/>
        <rFont val="Times New Roman CE"/>
        <charset val="134"/>
      </rPr>
      <t xml:space="preserve">
           Всего(сумма стр.5.0-96.0)</t>
    </r>
  </si>
  <si>
    <t>aim1_i139</t>
  </si>
  <si>
    <t>aim1_i140</t>
  </si>
  <si>
    <t>aim1_i141</t>
  </si>
  <si>
    <t>aim1_i142</t>
  </si>
  <si>
    <t>aim1_i143</t>
  </si>
  <si>
    <t>aim1_i144</t>
  </si>
  <si>
    <t>aim1_i145</t>
  </si>
  <si>
    <t>aim1_i146</t>
  </si>
  <si>
    <t>aim1_i147</t>
  </si>
  <si>
    <t>aim1_i148</t>
  </si>
  <si>
    <t>aim1_i149</t>
  </si>
  <si>
    <t>aim1_i150</t>
  </si>
  <si>
    <t>aim1_i151</t>
  </si>
  <si>
    <t>aim1_i152</t>
  </si>
  <si>
    <t>aim1_i153</t>
  </si>
  <si>
    <t>aim1_i154</t>
  </si>
  <si>
    <t>aim1_i155</t>
  </si>
  <si>
    <t>aim1_i156</t>
  </si>
  <si>
    <t>aim1_i157</t>
  </si>
  <si>
    <t>aim1_i158</t>
  </si>
  <si>
    <t>aim1_i159</t>
  </si>
  <si>
    <t>aim1_i160</t>
  </si>
  <si>
    <r>
      <rPr>
        <b/>
        <sz val="7"/>
        <color indexed="2"/>
        <rFont val="Times New Roman CE"/>
        <charset val="134"/>
      </rPr>
      <t xml:space="preserve">PaJ 3 </t>
    </r>
    <r>
      <rPr>
        <sz val="7"/>
        <rFont val="Times New Roman CE"/>
        <charset val="134"/>
      </rPr>
      <t>geneticieni
           генетики</t>
    </r>
  </si>
  <si>
    <t>aim1_i161</t>
  </si>
  <si>
    <t>aim1_i162</t>
  </si>
  <si>
    <t>aim1_i163</t>
  </si>
  <si>
    <t>aim1_i164</t>
  </si>
  <si>
    <t>aim1_i165</t>
  </si>
  <si>
    <t>aim1_i166</t>
  </si>
  <si>
    <t>aim1_i167</t>
  </si>
  <si>
    <t>aim1_i168</t>
  </si>
  <si>
    <t>aim1_i169</t>
  </si>
  <si>
    <t>aim1_i170</t>
  </si>
  <si>
    <t>aim1_i171</t>
  </si>
  <si>
    <t>aim1_i172</t>
  </si>
  <si>
    <t>aim1_i173</t>
  </si>
  <si>
    <t>aim1_i174</t>
  </si>
  <si>
    <t>aim1_i175</t>
  </si>
  <si>
    <t>aim1_i176</t>
  </si>
  <si>
    <t>aim1_i177</t>
  </si>
  <si>
    <t>aim1_i178</t>
  </si>
  <si>
    <t>aim1_i179</t>
  </si>
  <si>
    <t>aim1_i180</t>
  </si>
  <si>
    <t>aim1_i181</t>
  </si>
  <si>
    <t>aim1_i182</t>
  </si>
  <si>
    <t>aim1_i183</t>
  </si>
  <si>
    <t>aim1_i184</t>
  </si>
  <si>
    <t>aim1_i185</t>
  </si>
  <si>
    <r>
      <rPr>
        <b/>
        <sz val="7"/>
        <color indexed="2"/>
        <rFont val="Times New Roman CE"/>
        <charset val="134"/>
      </rPr>
      <t>PAJ 4</t>
    </r>
    <r>
      <rPr>
        <b/>
        <sz val="7"/>
        <color indexed="56"/>
        <rFont val="Times New Roman CE"/>
        <charset val="134"/>
      </rPr>
      <t xml:space="preserve"> </t>
    </r>
    <r>
      <rPr>
        <sz val="7"/>
        <rFont val="Times New Roman CE"/>
        <charset val="134"/>
      </rPr>
      <t>cardioreumatologi  pediatri
            кардиоревматологи детские</t>
    </r>
  </si>
  <si>
    <t>aim1_i186</t>
  </si>
  <si>
    <t>aim1_i187</t>
  </si>
  <si>
    <t>aim1_i188</t>
  </si>
  <si>
    <t>aim1_i189</t>
  </si>
  <si>
    <t>aim1_i190</t>
  </si>
  <si>
    <t>aim1_i191</t>
  </si>
  <si>
    <t>aim1_i192</t>
  </si>
  <si>
    <t>aim1_i193</t>
  </si>
  <si>
    <t>aim1_i194</t>
  </si>
  <si>
    <t>aim1_i195</t>
  </si>
  <si>
    <t>aim1_i196</t>
  </si>
  <si>
    <t>aim1_i197</t>
  </si>
  <si>
    <t>aim1_i198</t>
  </si>
  <si>
    <t>aim1_i199</t>
  </si>
  <si>
    <t>aim1_i200</t>
  </si>
  <si>
    <t>aim1_i201</t>
  </si>
  <si>
    <t>aim1_i202</t>
  </si>
  <si>
    <t>aim1_i203</t>
  </si>
  <si>
    <t>aim1_i204</t>
  </si>
  <si>
    <t>aim1_i205</t>
  </si>
  <si>
    <t>aim1_i206</t>
  </si>
  <si>
    <t>aim1_i207</t>
  </si>
  <si>
    <t>aim1_i208</t>
  </si>
  <si>
    <t>aim1_i209</t>
  </si>
  <si>
    <t>aim1_i210</t>
  </si>
  <si>
    <t>aim1_i211</t>
  </si>
  <si>
    <t>aim1_i212</t>
  </si>
  <si>
    <t>aim1_i213</t>
  </si>
  <si>
    <t>aim1_i214</t>
  </si>
  <si>
    <r>
      <rPr>
        <sz val="7"/>
        <color indexed="2"/>
        <rFont val="Times New Roman CE"/>
        <charset val="134"/>
      </rPr>
      <t>PAJ 5</t>
    </r>
    <r>
      <rPr>
        <sz val="7"/>
        <rFont val="Times New Roman CE"/>
        <charset val="134"/>
      </rPr>
      <t xml:space="preserve"> stоmatologi ortopezi
           стоматологи ортопеды</t>
    </r>
  </si>
  <si>
    <t>aim1_i215</t>
  </si>
  <si>
    <t>aim1_i216</t>
  </si>
  <si>
    <t>aim1_i217</t>
  </si>
  <si>
    <t>aim1_i218</t>
  </si>
  <si>
    <t>aim1_i219</t>
  </si>
  <si>
    <t>aim1_i220</t>
  </si>
  <si>
    <t>aim1_i221</t>
  </si>
  <si>
    <t>aim1_i222</t>
  </si>
  <si>
    <t>aim1_i223</t>
  </si>
  <si>
    <t>aim1_i224</t>
  </si>
  <si>
    <t>aim1_i225</t>
  </si>
  <si>
    <t>aim1_i226</t>
  </si>
  <si>
    <t>aim1_i227</t>
  </si>
  <si>
    <t>aim1_i228</t>
  </si>
  <si>
    <t>aim1_i229</t>
  </si>
  <si>
    <t>aim1_i230</t>
  </si>
  <si>
    <t>…........</t>
  </si>
  <si>
    <t>aim1_i231</t>
  </si>
  <si>
    <t>aim1_i232</t>
  </si>
  <si>
    <t>În afară de aceasta:
Кроме того:
      rezidenţi
      резиденты</t>
  </si>
  <si>
    <t>aim1_i233</t>
  </si>
  <si>
    <t>aim1_i234</t>
  </si>
  <si>
    <t>aim1_i235</t>
  </si>
  <si>
    <t>aim1_i236</t>
  </si>
  <si>
    <t>aim1_i237</t>
  </si>
  <si>
    <t>aim1_i238</t>
  </si>
  <si>
    <t>aim1_i239</t>
  </si>
  <si>
    <r>
      <rPr>
        <b/>
        <sz val="7"/>
        <color indexed="2"/>
        <rFont val="Times New Roman CE"/>
        <charset val="134"/>
      </rPr>
      <t xml:space="preserve">PAJ6 </t>
    </r>
    <r>
      <rPr>
        <b/>
        <sz val="7"/>
        <rFont val="Times New Roman CE"/>
        <charset val="134"/>
      </rPr>
      <t>Total
           Всего</t>
    </r>
  </si>
  <si>
    <t>aim1_i240</t>
  </si>
  <si>
    <t>aim1_i241</t>
  </si>
  <si>
    <t>aim1_i242</t>
  </si>
  <si>
    <t>aim1_i243</t>
  </si>
  <si>
    <t>aim1_i244</t>
  </si>
  <si>
    <t>aim1_i245</t>
  </si>
  <si>
    <t>aim1_i246</t>
  </si>
  <si>
    <t>aim1_i247</t>
  </si>
  <si>
    <t>aim1_i248</t>
  </si>
  <si>
    <t>aim1_i249</t>
  </si>
  <si>
    <t>aim1_i250</t>
  </si>
  <si>
    <t>aim1_i251</t>
  </si>
  <si>
    <t>aim1_i252</t>
  </si>
  <si>
    <t>aim1_i253</t>
  </si>
  <si>
    <t>aim1_i254</t>
  </si>
  <si>
    <t>aim1_i255</t>
  </si>
  <si>
    <t>aim1_i256</t>
  </si>
  <si>
    <t>aim1_i257</t>
  </si>
  <si>
    <t>aim1_i258</t>
  </si>
  <si>
    <t>aim1_i259</t>
  </si>
  <si>
    <t>aim1_i260</t>
  </si>
  <si>
    <t>aim1_i261</t>
  </si>
  <si>
    <t>aim1_i262</t>
  </si>
  <si>
    <r>
      <rPr>
        <b/>
        <sz val="7"/>
        <color indexed="2"/>
        <rFont val="Times New Roman CE"/>
        <charset val="134"/>
      </rPr>
      <t>paj2</t>
    </r>
    <r>
      <rPr>
        <b/>
        <sz val="7"/>
        <rFont val="Times New Roman CE"/>
        <charset val="134"/>
      </rPr>
      <t>_</t>
    </r>
    <r>
      <rPr>
        <sz val="10"/>
        <rFont val="Times New Roman CE"/>
        <charset val="134"/>
      </rPr>
      <t>Total</t>
    </r>
    <r>
      <rPr>
        <sz val="7"/>
        <rFont val="Times New Roman CE"/>
        <charset val="134"/>
      </rPr>
      <t xml:space="preserve"> </t>
    </r>
    <r>
      <rPr>
        <b/>
        <sz val="7"/>
        <rFont val="Times New Roman CE"/>
        <charset val="134"/>
      </rPr>
      <t xml:space="preserve">(suma rînd.5.0-96.0) </t>
    </r>
    <r>
      <rPr>
        <b/>
        <sz val="10"/>
        <color indexed="2"/>
        <rFont val="Times New Roman CE"/>
        <charset val="134"/>
      </rPr>
      <t xml:space="preserve"> de baza  si cumul, </t>
    </r>
    <r>
      <rPr>
        <sz val="10"/>
        <rFont val="Times New Roman CE"/>
        <charset val="134"/>
      </rPr>
      <t xml:space="preserve">  </t>
    </r>
    <r>
      <rPr>
        <sz val="12"/>
        <rFont val="Times New Roman CE"/>
        <charset val="134"/>
      </rPr>
      <t>sub  35 ani</t>
    </r>
    <r>
      <rPr>
        <b/>
        <sz val="7"/>
        <rFont val="Times New Roman CE"/>
        <charset val="134"/>
      </rPr>
      <t xml:space="preserve">
           </t>
    </r>
    <r>
      <rPr>
        <b/>
        <sz val="7"/>
        <rFont val="Times New Roman CE"/>
        <charset val="134"/>
      </rPr>
      <t>Всего</t>
    </r>
    <r>
      <rPr>
        <b/>
        <sz val="7"/>
        <rFont val="Times New Roman CE"/>
        <charset val="134"/>
      </rPr>
      <t>(сумма стр.5.0-96.0)</t>
    </r>
  </si>
  <si>
    <t>aim1_i263</t>
  </si>
  <si>
    <t>aim1_i264</t>
  </si>
  <si>
    <t>aim1_i265</t>
  </si>
  <si>
    <t>aim1_i266</t>
  </si>
  <si>
    <t>aim1_i267</t>
  </si>
  <si>
    <t>aim1_i268</t>
  </si>
  <si>
    <t>aim1_i269</t>
  </si>
  <si>
    <t>aim1_i270</t>
  </si>
  <si>
    <t>aim1_i271</t>
  </si>
  <si>
    <t>aim1_i272</t>
  </si>
  <si>
    <t>aim1_i273</t>
  </si>
  <si>
    <t>aim1_i274</t>
  </si>
  <si>
    <t>aim1_i275</t>
  </si>
  <si>
    <t>aim1_i276</t>
  </si>
  <si>
    <t>aim1_i277</t>
  </si>
  <si>
    <t>aim1_i278</t>
  </si>
  <si>
    <t>aim1_i279</t>
  </si>
  <si>
    <t>aim1_i280</t>
  </si>
  <si>
    <t>aim1_i281</t>
  </si>
  <si>
    <t>aim1_i282</t>
  </si>
  <si>
    <t>aim1_i283</t>
  </si>
  <si>
    <t>aim1_i284</t>
  </si>
  <si>
    <r>
      <rPr>
        <b/>
        <sz val="7"/>
        <color indexed="2"/>
        <rFont val="Times New Roman CE"/>
        <charset val="134"/>
      </rPr>
      <t xml:space="preserve">PaJ 3 </t>
    </r>
    <r>
      <rPr>
        <sz val="7"/>
        <rFont val="Times New Roman CE"/>
        <charset val="134"/>
      </rPr>
      <t>geneticieni                                                                               sub  35 ani
           генетики</t>
    </r>
  </si>
  <si>
    <t>aim1_i285</t>
  </si>
  <si>
    <t>aim1_i286</t>
  </si>
  <si>
    <t>aim1_i287</t>
  </si>
  <si>
    <t>aim1_i288</t>
  </si>
  <si>
    <t>aim1_i289</t>
  </si>
  <si>
    <t>aim1_i290</t>
  </si>
  <si>
    <t>aim1_i291</t>
  </si>
  <si>
    <t>aim1_i292</t>
  </si>
  <si>
    <t>aim1_i293</t>
  </si>
  <si>
    <t>aim1_i294</t>
  </si>
  <si>
    <t>aim1_i295</t>
  </si>
  <si>
    <t>aim1_i296</t>
  </si>
  <si>
    <t>aim1_i297</t>
  </si>
  <si>
    <t>aim1_i298</t>
  </si>
  <si>
    <t>aim1_i299</t>
  </si>
  <si>
    <t>aim1_i300</t>
  </si>
  <si>
    <t>aim1_i301</t>
  </si>
  <si>
    <t>aim1_i302</t>
  </si>
  <si>
    <t>aim1_i303</t>
  </si>
  <si>
    <t>aim1_i304</t>
  </si>
  <si>
    <t>aim1_i305</t>
  </si>
  <si>
    <t>aim1_i306</t>
  </si>
  <si>
    <t>aim1_i307</t>
  </si>
  <si>
    <t>aim1_i308</t>
  </si>
  <si>
    <t>aim1_i309</t>
  </si>
  <si>
    <r>
      <rPr>
        <b/>
        <sz val="7"/>
        <color indexed="2"/>
        <rFont val="Times New Roman CE"/>
        <charset val="134"/>
      </rPr>
      <t>PAJ 4</t>
    </r>
    <r>
      <rPr>
        <b/>
        <sz val="7"/>
        <color indexed="56"/>
        <rFont val="Times New Roman CE"/>
        <charset val="134"/>
      </rPr>
      <t xml:space="preserve"> </t>
    </r>
    <r>
      <rPr>
        <sz val="7"/>
        <rFont val="Times New Roman CE"/>
        <charset val="134"/>
      </rPr>
      <t>cardioreumatologi  pediatri                                              sub  35 ani
            кардиоревматологи детские</t>
    </r>
  </si>
  <si>
    <t>aim1_i310</t>
  </si>
  <si>
    <t>aim1_i311</t>
  </si>
  <si>
    <t>aim1_i312</t>
  </si>
  <si>
    <t>aim1_i313</t>
  </si>
  <si>
    <t>aim1_i314</t>
  </si>
  <si>
    <t>aim1_i315</t>
  </si>
  <si>
    <t>aim1_i316</t>
  </si>
  <si>
    <t>aim1_i317</t>
  </si>
  <si>
    <t>aim1_i318</t>
  </si>
  <si>
    <t>aim1_i319</t>
  </si>
  <si>
    <t>aim1_i320</t>
  </si>
  <si>
    <t>aim1_i321</t>
  </si>
  <si>
    <t>aim1_i322</t>
  </si>
  <si>
    <t>aim1_i323</t>
  </si>
  <si>
    <t>aim1_i324</t>
  </si>
  <si>
    <t>aim1_i325</t>
  </si>
  <si>
    <t>aim1_i326</t>
  </si>
  <si>
    <t>aim1_i327</t>
  </si>
  <si>
    <t>aim1_i328</t>
  </si>
  <si>
    <t>aim1_i329</t>
  </si>
  <si>
    <t>aim1_i330</t>
  </si>
  <si>
    <t>aim1_i331</t>
  </si>
  <si>
    <t>aim1_i332</t>
  </si>
  <si>
    <t>aim1_i333</t>
  </si>
  <si>
    <t>aim1_i334</t>
  </si>
  <si>
    <t>aim1_i335</t>
  </si>
  <si>
    <t>aim1_i336</t>
  </si>
  <si>
    <t>aim1_i337</t>
  </si>
  <si>
    <t>aim1_i338</t>
  </si>
  <si>
    <r>
      <rPr>
        <sz val="7"/>
        <color indexed="2"/>
        <rFont val="Times New Roman CE"/>
        <charset val="134"/>
      </rPr>
      <t>PAJ 5</t>
    </r>
    <r>
      <rPr>
        <sz val="7"/>
        <rFont val="Times New Roman CE"/>
        <charset val="134"/>
      </rPr>
      <t xml:space="preserve"> stоmatologi ortopezi                                                           sub  35 ani
           стоматологи ортопеды</t>
    </r>
  </si>
  <si>
    <t>aim1_i339</t>
  </si>
  <si>
    <t>aim1_i340</t>
  </si>
  <si>
    <t>aim1_i341</t>
  </si>
  <si>
    <t>aim1_i342</t>
  </si>
  <si>
    <t>aim1_i343</t>
  </si>
  <si>
    <t>aim1_i344</t>
  </si>
  <si>
    <t>aim1_i345</t>
  </si>
  <si>
    <t>aim1_i346</t>
  </si>
  <si>
    <t>aim1_i347</t>
  </si>
  <si>
    <t>aim1_i348</t>
  </si>
  <si>
    <t>aim1_i349</t>
  </si>
  <si>
    <t>aim1_i350</t>
  </si>
  <si>
    <t>aim1_i351</t>
  </si>
  <si>
    <t>aim1_i352</t>
  </si>
  <si>
    <t>aim1_i353</t>
  </si>
  <si>
    <t>aim1_i354</t>
  </si>
  <si>
    <t>aim1_i355</t>
  </si>
  <si>
    <t>aim1_i356</t>
  </si>
  <si>
    <t>aim1_i357</t>
  </si>
  <si>
    <t>aim1_i358</t>
  </si>
  <si>
    <t>aim1_i359</t>
  </si>
  <si>
    <t>aim1_i360</t>
  </si>
  <si>
    <t>aim1_i361</t>
  </si>
  <si>
    <t>aim1_i362</t>
  </si>
  <si>
    <t>aim1_i363</t>
  </si>
  <si>
    <r>
      <rPr>
        <b/>
        <sz val="7"/>
        <color indexed="2"/>
        <rFont val="Times New Roman CE"/>
        <charset val="134"/>
      </rPr>
      <t xml:space="preserve">PAJ6 </t>
    </r>
    <r>
      <rPr>
        <b/>
        <sz val="7"/>
        <rFont val="Times New Roman CE"/>
        <charset val="134"/>
      </rPr>
      <t xml:space="preserve">Total                                                                                     </t>
    </r>
    <r>
      <rPr>
        <sz val="10"/>
        <rFont val="Times New Roman CE"/>
        <charset val="134"/>
      </rPr>
      <t>sub  35 ani</t>
    </r>
    <r>
      <rPr>
        <b/>
        <sz val="7"/>
        <rFont val="Times New Roman CE"/>
        <charset val="134"/>
      </rPr>
      <t xml:space="preserve">
           Всего</t>
    </r>
  </si>
  <si>
    <t>aim1_i364</t>
  </si>
  <si>
    <t>aim1_i365</t>
  </si>
  <si>
    <t>aim1_i366</t>
  </si>
  <si>
    <t>aim1_i367</t>
  </si>
  <si>
    <t>aim1_i368</t>
  </si>
  <si>
    <t>aim1_i369</t>
  </si>
  <si>
    <t>aim1_i370</t>
  </si>
  <si>
    <t>aim1_i371</t>
  </si>
  <si>
    <t>aim1_i372</t>
  </si>
  <si>
    <t>aim1_i373</t>
  </si>
  <si>
    <t>aim1_i374</t>
  </si>
  <si>
    <t>aim1_i375</t>
  </si>
  <si>
    <t>aim1_i376</t>
  </si>
  <si>
    <t>aim1_i377</t>
  </si>
  <si>
    <t>aim1_i378</t>
  </si>
  <si>
    <t>aim1_i379</t>
  </si>
  <si>
    <t>aim1_i380</t>
  </si>
  <si>
    <t>aim1_i381</t>
  </si>
  <si>
    <t>aim1_i382</t>
  </si>
  <si>
    <t>aim1_i383</t>
  </si>
  <si>
    <t>aim1_i384</t>
  </si>
  <si>
    <t>aim1_i385</t>
  </si>
  <si>
    <t>aim1_i386</t>
  </si>
  <si>
    <r>
      <rPr>
        <b/>
        <sz val="7"/>
        <color indexed="2"/>
        <rFont val="Times New Roman CE"/>
        <charset val="134"/>
      </rPr>
      <t>paj2</t>
    </r>
    <r>
      <rPr>
        <b/>
        <sz val="7"/>
        <rFont val="Times New Roman CE"/>
        <charset val="134"/>
      </rPr>
      <t xml:space="preserve">_Total (suma rînd.5.0-96.0) </t>
    </r>
    <r>
      <rPr>
        <b/>
        <sz val="10"/>
        <color indexed="2"/>
        <rFont val="Times New Roman CE"/>
        <charset val="134"/>
      </rPr>
      <t xml:space="preserve"> de baza  si cumul         </t>
    </r>
    <r>
      <rPr>
        <sz val="10"/>
        <rFont val="Times New Roman CE"/>
        <charset val="134"/>
      </rPr>
      <t xml:space="preserve">  36_44 ani</t>
    </r>
    <r>
      <rPr>
        <b/>
        <sz val="7"/>
        <rFont val="Times New Roman CE"/>
        <charset val="134"/>
      </rPr>
      <t xml:space="preserve">
           Всего(сумма стр.5.0-96.0)</t>
    </r>
  </si>
  <si>
    <t>aim1_i387</t>
  </si>
  <si>
    <t>aim1_i388</t>
  </si>
  <si>
    <t>aim1_i389</t>
  </si>
  <si>
    <t>aim1_i390</t>
  </si>
  <si>
    <t>aim1_i391</t>
  </si>
  <si>
    <t>aim1_i392</t>
  </si>
  <si>
    <t>aim1_i393</t>
  </si>
  <si>
    <t>aim1_i394</t>
  </si>
  <si>
    <t>aim1_i395</t>
  </si>
  <si>
    <t>aim1_i396</t>
  </si>
  <si>
    <t>aim1_i397</t>
  </si>
  <si>
    <t>aim1_i398</t>
  </si>
  <si>
    <t>aim1_i399</t>
  </si>
  <si>
    <t>aim1_i400</t>
  </si>
  <si>
    <t>aim1_i401</t>
  </si>
  <si>
    <t>aim1_i402</t>
  </si>
  <si>
    <t>aim1_i403</t>
  </si>
  <si>
    <t>aim1_i404</t>
  </si>
  <si>
    <t>aim1_i405</t>
  </si>
  <si>
    <t>aim1_i406</t>
  </si>
  <si>
    <t>aim1_i407</t>
  </si>
  <si>
    <t>aim1_i408</t>
  </si>
  <si>
    <r>
      <rPr>
        <b/>
        <sz val="7"/>
        <color indexed="2"/>
        <rFont val="Times New Roman CE"/>
        <charset val="134"/>
      </rPr>
      <t xml:space="preserve">PaJ 3 </t>
    </r>
    <r>
      <rPr>
        <sz val="7"/>
        <rFont val="Times New Roman CE"/>
        <charset val="134"/>
      </rPr>
      <t>geneticieni                                                                                                      36_44 ani
           генетики</t>
    </r>
  </si>
  <si>
    <t>aim1_i409</t>
  </si>
  <si>
    <t>aim1_i410</t>
  </si>
  <si>
    <t>aim1_i411</t>
  </si>
  <si>
    <t>aim1_i412</t>
  </si>
  <si>
    <t>aim1_i413</t>
  </si>
  <si>
    <t>aim1_i414</t>
  </si>
  <si>
    <t>aim1_i415</t>
  </si>
  <si>
    <t>aim1_i416</t>
  </si>
  <si>
    <t>aim1_i417</t>
  </si>
  <si>
    <t>aim1_i418</t>
  </si>
  <si>
    <t>aim1_i419</t>
  </si>
  <si>
    <t>aim1_i420</t>
  </si>
  <si>
    <t>aim1_i421</t>
  </si>
  <si>
    <t>aim1_i422</t>
  </si>
  <si>
    <t>aim1_i423</t>
  </si>
  <si>
    <t>aim1_i424</t>
  </si>
  <si>
    <t>aim1_i425</t>
  </si>
  <si>
    <t>aim1_i426</t>
  </si>
  <si>
    <t>aim1_i427</t>
  </si>
  <si>
    <t>aim1_i428</t>
  </si>
  <si>
    <t>aim1_i429</t>
  </si>
  <si>
    <t>aim1_i430</t>
  </si>
  <si>
    <t>aim1_i431</t>
  </si>
  <si>
    <t>aim1_i432</t>
  </si>
  <si>
    <t>aim1_i433</t>
  </si>
  <si>
    <r>
      <rPr>
        <b/>
        <sz val="7"/>
        <color indexed="2"/>
        <rFont val="Times New Roman CE"/>
        <charset val="134"/>
      </rPr>
      <t>PAJ 4</t>
    </r>
    <r>
      <rPr>
        <b/>
        <sz val="7"/>
        <color indexed="56"/>
        <rFont val="Times New Roman CE"/>
        <charset val="134"/>
      </rPr>
      <t xml:space="preserve"> </t>
    </r>
    <r>
      <rPr>
        <sz val="7"/>
        <rFont val="Times New Roman CE"/>
        <charset val="134"/>
      </rPr>
      <t>cardioreumatologi  pediatri                                                                     36_44 ani
            кардиоревматологи детские</t>
    </r>
  </si>
  <si>
    <t>aim1_i434</t>
  </si>
  <si>
    <t>aim1_i435</t>
  </si>
  <si>
    <t>aim1_i436</t>
  </si>
  <si>
    <t>aim1_i437</t>
  </si>
  <si>
    <t>aim1_i438</t>
  </si>
  <si>
    <t>aim1_i439</t>
  </si>
  <si>
    <t>aim1_i440</t>
  </si>
  <si>
    <t>aim1_i441</t>
  </si>
  <si>
    <t>aim1_i442</t>
  </si>
  <si>
    <t>aim1_i443</t>
  </si>
  <si>
    <t>aim1_i444</t>
  </si>
  <si>
    <t>aim1_i445</t>
  </si>
  <si>
    <t>aim1_i446</t>
  </si>
  <si>
    <t>aim1_i447</t>
  </si>
  <si>
    <t>aim1_i448</t>
  </si>
  <si>
    <t>aim1_i449</t>
  </si>
  <si>
    <t>aim1_i450</t>
  </si>
  <si>
    <t>aim1_i451</t>
  </si>
  <si>
    <t>aim1_i452</t>
  </si>
  <si>
    <t>aim1_i453</t>
  </si>
  <si>
    <t>aim1_i454</t>
  </si>
  <si>
    <t>aim1_i455</t>
  </si>
  <si>
    <t>aim1_i456</t>
  </si>
  <si>
    <t>aim1_i457</t>
  </si>
  <si>
    <t>aim1_i458</t>
  </si>
  <si>
    <t>aim1_i459</t>
  </si>
  <si>
    <t>aim1_i460</t>
  </si>
  <si>
    <t>aim1_i461</t>
  </si>
  <si>
    <t>aim1_i462</t>
  </si>
  <si>
    <r>
      <rPr>
        <sz val="7"/>
        <color indexed="2"/>
        <rFont val="Times New Roman CE"/>
        <charset val="134"/>
      </rPr>
      <t>PAJ 5</t>
    </r>
    <r>
      <rPr>
        <sz val="7"/>
        <rFont val="Times New Roman CE"/>
        <charset val="134"/>
      </rPr>
      <t xml:space="preserve"> stоmatologi ortopezi                                                                                       36_44 ani
           стоматологи ортопеды</t>
    </r>
  </si>
  <si>
    <t>aim1_i463</t>
  </si>
  <si>
    <t>aim1_i464</t>
  </si>
  <si>
    <t>aim1_i465</t>
  </si>
  <si>
    <t>aim1_i466</t>
  </si>
  <si>
    <t>aim1_i467</t>
  </si>
  <si>
    <t>aim1_i468</t>
  </si>
  <si>
    <t>aim1_i469</t>
  </si>
  <si>
    <t>aim1_i470</t>
  </si>
  <si>
    <t>aim1_i471</t>
  </si>
  <si>
    <t>aim1_i472</t>
  </si>
  <si>
    <t>aim1_i473</t>
  </si>
  <si>
    <t>aim1_i474</t>
  </si>
  <si>
    <t>aim1_i475</t>
  </si>
  <si>
    <t>aim1_i476</t>
  </si>
  <si>
    <t>aim1_i477</t>
  </si>
  <si>
    <t>aim1_i478</t>
  </si>
  <si>
    <t>aim1_i479</t>
  </si>
  <si>
    <t>aim1_i480</t>
  </si>
  <si>
    <t>aim1_i481</t>
  </si>
  <si>
    <t>aim1_i482</t>
  </si>
  <si>
    <t>aim1_i483</t>
  </si>
  <si>
    <t>aim1_i484</t>
  </si>
  <si>
    <t>aim1_i485</t>
  </si>
  <si>
    <t>aim1_i486</t>
  </si>
  <si>
    <t>aim1_i487</t>
  </si>
  <si>
    <r>
      <rPr>
        <b/>
        <sz val="7"/>
        <color indexed="2"/>
        <rFont val="Times New Roman CE"/>
        <charset val="134"/>
      </rPr>
      <t xml:space="preserve">PAJ6 </t>
    </r>
    <r>
      <rPr>
        <b/>
        <sz val="7"/>
        <rFont val="Times New Roman CE"/>
        <charset val="134"/>
      </rPr>
      <t>Total        personal mediu   medical                                               36_44 ani
           Всего</t>
    </r>
  </si>
  <si>
    <t>aim1_i488</t>
  </si>
  <si>
    <t>aim1_i489</t>
  </si>
  <si>
    <t>aim1_i490</t>
  </si>
  <si>
    <t>aim1_i491</t>
  </si>
  <si>
    <t>aim1_i492</t>
  </si>
  <si>
    <t>aim1_i493</t>
  </si>
  <si>
    <t>aim1_i494</t>
  </si>
  <si>
    <t>aim1_i495</t>
  </si>
  <si>
    <t>aim1_i496</t>
  </si>
  <si>
    <t>aim1_i497</t>
  </si>
  <si>
    <t>aim1_i498</t>
  </si>
  <si>
    <t>aim1_i499</t>
  </si>
  <si>
    <t>aim1_i500</t>
  </si>
  <si>
    <t>aim1_i501</t>
  </si>
  <si>
    <t>aim1_i502</t>
  </si>
  <si>
    <t>aim1_i503</t>
  </si>
  <si>
    <t>aim1_i504</t>
  </si>
  <si>
    <t>aim1_i505</t>
  </si>
  <si>
    <t>aim1_i506</t>
  </si>
  <si>
    <t>aim1_i507</t>
  </si>
  <si>
    <t>aim1_i508</t>
  </si>
  <si>
    <t>aim1_i509</t>
  </si>
  <si>
    <t>aim1_i510</t>
  </si>
  <si>
    <r>
      <rPr>
        <b/>
        <sz val="7"/>
        <color indexed="2"/>
        <rFont val="Times New Roman CE"/>
        <charset val="134"/>
      </rPr>
      <t>paj2</t>
    </r>
    <r>
      <rPr>
        <b/>
        <sz val="7"/>
        <rFont val="Times New Roman CE"/>
        <charset val="134"/>
      </rPr>
      <t xml:space="preserve">_Total (suma rînd.5.0-96.0) </t>
    </r>
    <r>
      <rPr>
        <b/>
        <sz val="10"/>
        <color indexed="2"/>
        <rFont val="Times New Roman CE"/>
        <charset val="134"/>
      </rPr>
      <t xml:space="preserve"> de baza  si cumul           </t>
    </r>
    <r>
      <rPr>
        <b/>
        <sz val="10"/>
        <rFont val="Times New Roman CE"/>
        <charset val="134"/>
      </rPr>
      <t xml:space="preserve"> 45-54 ani</t>
    </r>
    <r>
      <rPr>
        <b/>
        <sz val="7"/>
        <rFont val="Times New Roman CE"/>
        <charset val="134"/>
      </rPr>
      <t xml:space="preserve">
           Всего(сумма стр.5.0-96.0)</t>
    </r>
  </si>
  <si>
    <t>aim1_i511</t>
  </si>
  <si>
    <t>aim1_i512</t>
  </si>
  <si>
    <t>aim1_i513</t>
  </si>
  <si>
    <t>aim1_i514</t>
  </si>
  <si>
    <t>aim1_i515</t>
  </si>
  <si>
    <t>aim1_i516</t>
  </si>
  <si>
    <t>aim1_i517</t>
  </si>
  <si>
    <t>aim1_i518</t>
  </si>
  <si>
    <t>aim1_i519</t>
  </si>
  <si>
    <t>aim1_i520</t>
  </si>
  <si>
    <t>aim1_i521</t>
  </si>
  <si>
    <t>aim1_i522</t>
  </si>
  <si>
    <t>aim1_i523</t>
  </si>
  <si>
    <t>aim1_i524</t>
  </si>
  <si>
    <t>aim1_i525</t>
  </si>
  <si>
    <t>aim1_i526</t>
  </si>
  <si>
    <t>aim1_i527</t>
  </si>
  <si>
    <t>aim1_i528</t>
  </si>
  <si>
    <t>aim1_i529</t>
  </si>
  <si>
    <t>aim1_i530</t>
  </si>
  <si>
    <t>aim1_i531</t>
  </si>
  <si>
    <t>aim1_i532</t>
  </si>
  <si>
    <r>
      <rPr>
        <b/>
        <sz val="7"/>
        <color indexed="2"/>
        <rFont val="Times New Roman CE"/>
        <charset val="134"/>
      </rPr>
      <t xml:space="preserve">PaJ 3 </t>
    </r>
    <r>
      <rPr>
        <sz val="7"/>
        <rFont val="Times New Roman CE"/>
        <charset val="134"/>
      </rPr>
      <t xml:space="preserve">geneticieni                                                                            </t>
    </r>
    <r>
      <rPr>
        <sz val="12"/>
        <rFont val="Times New Roman CE"/>
        <charset val="134"/>
      </rPr>
      <t xml:space="preserve"> 45-54 ani</t>
    </r>
    <r>
      <rPr>
        <sz val="7"/>
        <rFont val="Times New Roman CE"/>
        <charset val="134"/>
      </rPr>
      <t xml:space="preserve">
           генетики</t>
    </r>
  </si>
  <si>
    <t>aim1_i533</t>
  </si>
  <si>
    <t>aim1_i534</t>
  </si>
  <si>
    <t>aim1_i535</t>
  </si>
  <si>
    <t>aim1_i536</t>
  </si>
  <si>
    <t>aim1_i537</t>
  </si>
  <si>
    <t>aim1_i538</t>
  </si>
  <si>
    <t>aim1_i539</t>
  </si>
  <si>
    <t>aim1_i540</t>
  </si>
  <si>
    <t>aim1_i541</t>
  </si>
  <si>
    <t>aim1_i542</t>
  </si>
  <si>
    <t>aim1_i543</t>
  </si>
  <si>
    <t>aim1_i544</t>
  </si>
  <si>
    <t>aim1_i545</t>
  </si>
  <si>
    <t>aim1_i546</t>
  </si>
  <si>
    <t>aim1_i547</t>
  </si>
  <si>
    <t>aim1_i548</t>
  </si>
  <si>
    <t>aim1_i549</t>
  </si>
  <si>
    <t>aim1_i550</t>
  </si>
  <si>
    <t>aim1_i551</t>
  </si>
  <si>
    <t>aim1_i552</t>
  </si>
  <si>
    <t>aim1_i553</t>
  </si>
  <si>
    <t>aim1_i554</t>
  </si>
  <si>
    <t>aim1_i555</t>
  </si>
  <si>
    <t>aim1_i556</t>
  </si>
  <si>
    <t>aim1_i557</t>
  </si>
  <si>
    <r>
      <rPr>
        <b/>
        <sz val="7"/>
        <color indexed="2"/>
        <rFont val="Times New Roman CE"/>
        <charset val="134"/>
      </rPr>
      <t>PAJ 4</t>
    </r>
    <r>
      <rPr>
        <b/>
        <sz val="7"/>
        <color indexed="56"/>
        <rFont val="Times New Roman CE"/>
        <charset val="134"/>
      </rPr>
      <t xml:space="preserve"> </t>
    </r>
    <r>
      <rPr>
        <sz val="7"/>
        <rFont val="Times New Roman CE"/>
        <charset val="134"/>
      </rPr>
      <t xml:space="preserve">cardioreumatologi  pediatri                                              </t>
    </r>
    <r>
      <rPr>
        <sz val="12"/>
        <rFont val="Times New Roman CE"/>
        <charset val="134"/>
      </rPr>
      <t xml:space="preserve"> 45-54 ani</t>
    </r>
    <r>
      <rPr>
        <sz val="7"/>
        <rFont val="Times New Roman CE"/>
        <charset val="134"/>
      </rPr>
      <t xml:space="preserve">
            кардиоревматологи детские</t>
    </r>
  </si>
  <si>
    <t>aim1_i558</t>
  </si>
  <si>
    <t>aim1_i559</t>
  </si>
  <si>
    <t>aim1_i560</t>
  </si>
  <si>
    <t>aim1_i561</t>
  </si>
  <si>
    <t>aim1_i562</t>
  </si>
  <si>
    <t>aim1_i563</t>
  </si>
  <si>
    <t>aim1_i564</t>
  </si>
  <si>
    <t>aim1_i565</t>
  </si>
  <si>
    <t>aim1_i566</t>
  </si>
  <si>
    <t>aim1_i567</t>
  </si>
  <si>
    <t>aim1_i568</t>
  </si>
  <si>
    <t>aim1_i569</t>
  </si>
  <si>
    <t>aim1_i570</t>
  </si>
  <si>
    <t>aim1_i571</t>
  </si>
  <si>
    <t>aim1_i572</t>
  </si>
  <si>
    <t>aim1_i573</t>
  </si>
  <si>
    <t>aim1_i574</t>
  </si>
  <si>
    <t>aim1_i575</t>
  </si>
  <si>
    <t>aim1_i576</t>
  </si>
  <si>
    <t>aim1_i577</t>
  </si>
  <si>
    <t>aim1_i578</t>
  </si>
  <si>
    <t>aim1_i579</t>
  </si>
  <si>
    <t>aim1_i580</t>
  </si>
  <si>
    <t>aim1_i581</t>
  </si>
  <si>
    <t>aim1_i582</t>
  </si>
  <si>
    <t>aim1_i583</t>
  </si>
  <si>
    <t>aim1_i584</t>
  </si>
  <si>
    <t>aim1_i585</t>
  </si>
  <si>
    <t>aim1_i586</t>
  </si>
  <si>
    <r>
      <rPr>
        <sz val="7"/>
        <color indexed="2"/>
        <rFont val="Times New Roman CE"/>
        <charset val="134"/>
      </rPr>
      <t>PAJ 5</t>
    </r>
    <r>
      <rPr>
        <sz val="7"/>
        <rFont val="Times New Roman CE"/>
        <charset val="134"/>
      </rPr>
      <t xml:space="preserve"> stоmatologi ortopezi                                                               </t>
    </r>
    <r>
      <rPr>
        <sz val="12"/>
        <rFont val="Times New Roman CE"/>
        <charset val="134"/>
      </rPr>
      <t xml:space="preserve"> 45-54 ani</t>
    </r>
    <r>
      <rPr>
        <sz val="7"/>
        <rFont val="Times New Roman CE"/>
        <charset val="134"/>
      </rPr>
      <t xml:space="preserve">
           стоматологи ортопеды</t>
    </r>
  </si>
  <si>
    <t>aim1_i587</t>
  </si>
  <si>
    <t>aim1_i588</t>
  </si>
  <si>
    <t>aim1_i589</t>
  </si>
  <si>
    <t>aim1_i590</t>
  </si>
  <si>
    <t>aim1_i591</t>
  </si>
  <si>
    <t>aim1_i592</t>
  </si>
  <si>
    <t>aim1_i593</t>
  </si>
  <si>
    <t>aim1_i594</t>
  </si>
  <si>
    <t>aim1_i595</t>
  </si>
  <si>
    <t>aim1_i596</t>
  </si>
  <si>
    <t>aim1_i597</t>
  </si>
  <si>
    <t>aim1_i598</t>
  </si>
  <si>
    <t>aim1_i599</t>
  </si>
  <si>
    <t>aim1_i600</t>
  </si>
  <si>
    <t>aim1_i601</t>
  </si>
  <si>
    <t>aim1_i602</t>
  </si>
  <si>
    <t>aim1_i603</t>
  </si>
  <si>
    <t>aim1_i604</t>
  </si>
  <si>
    <t>aim1_i605</t>
  </si>
  <si>
    <t>aim1_i606</t>
  </si>
  <si>
    <t>aim1_i607</t>
  </si>
  <si>
    <t>aim1_i608</t>
  </si>
  <si>
    <t>aim1_i609</t>
  </si>
  <si>
    <t>aim1_i610</t>
  </si>
  <si>
    <t>aim1_i611</t>
  </si>
  <si>
    <r>
      <rPr>
        <b/>
        <sz val="7"/>
        <color indexed="2"/>
        <rFont val="Times New Roman CE"/>
        <charset val="134"/>
      </rPr>
      <t xml:space="preserve">PAJ6 </t>
    </r>
    <r>
      <rPr>
        <b/>
        <sz val="7"/>
        <rFont val="Times New Roman CE"/>
        <charset val="134"/>
      </rPr>
      <t xml:space="preserve">Total                                                                 </t>
    </r>
    <r>
      <rPr>
        <b/>
        <sz val="12"/>
        <rFont val="Times New Roman CE"/>
        <charset val="134"/>
      </rPr>
      <t xml:space="preserve">  45-54 ani</t>
    </r>
    <r>
      <rPr>
        <b/>
        <sz val="7"/>
        <rFont val="Times New Roman CE"/>
        <charset val="134"/>
      </rPr>
      <t xml:space="preserve">
           Всего</t>
    </r>
  </si>
  <si>
    <t>aim1_i612</t>
  </si>
  <si>
    <t>aim1_i613</t>
  </si>
  <si>
    <t>aim1_i614</t>
  </si>
  <si>
    <t>aim1_i615</t>
  </si>
  <si>
    <t>aim1_i616</t>
  </si>
  <si>
    <t>aim1_i617</t>
  </si>
  <si>
    <t>aim1_i618</t>
  </si>
  <si>
    <t>aim1_i619</t>
  </si>
  <si>
    <t>aim1_i620</t>
  </si>
  <si>
    <t>aim1_i621</t>
  </si>
  <si>
    <t>aim1_i622</t>
  </si>
  <si>
    <t>aim1_i623</t>
  </si>
  <si>
    <t>aim1_i624</t>
  </si>
  <si>
    <t>aim1_i625</t>
  </si>
  <si>
    <t>aim1_i626</t>
  </si>
  <si>
    <t>aim1_i627</t>
  </si>
  <si>
    <t>aim1_i628</t>
  </si>
  <si>
    <t>aim1_i629</t>
  </si>
  <si>
    <t>aim1_i630</t>
  </si>
  <si>
    <t>aim1_i631</t>
  </si>
  <si>
    <t>aim1_i632</t>
  </si>
  <si>
    <t>aim1_i633</t>
  </si>
  <si>
    <t>aim1_i634</t>
  </si>
  <si>
    <r>
      <rPr>
        <b/>
        <sz val="7"/>
        <color indexed="2"/>
        <rFont val="Times New Roman CE"/>
        <charset val="134"/>
      </rPr>
      <t>paj2</t>
    </r>
    <r>
      <rPr>
        <b/>
        <sz val="7"/>
        <rFont val="Times New Roman CE"/>
        <charset val="134"/>
      </rPr>
      <t xml:space="preserve">_Total (suma rînd.5.0-96.0) </t>
    </r>
    <r>
      <rPr>
        <b/>
        <sz val="10"/>
        <color indexed="2"/>
        <rFont val="Times New Roman CE"/>
        <charset val="134"/>
      </rPr>
      <t xml:space="preserve"> de baza  si cumul        </t>
    </r>
    <r>
      <rPr>
        <b/>
        <sz val="10"/>
        <rFont val="Times New Roman CE"/>
        <charset val="134"/>
      </rPr>
      <t xml:space="preserve"> 55-64 ani</t>
    </r>
    <r>
      <rPr>
        <b/>
        <sz val="7"/>
        <rFont val="Times New Roman CE"/>
        <charset val="134"/>
      </rPr>
      <t xml:space="preserve">
           Всего(сумма стр.5.0-96.0)</t>
    </r>
  </si>
  <si>
    <t>aim1_i635</t>
  </si>
  <si>
    <t>aim1_i636</t>
  </si>
  <si>
    <t>aim1_i637</t>
  </si>
  <si>
    <t>aim1_i638</t>
  </si>
  <si>
    <t>aim1_i639</t>
  </si>
  <si>
    <t>aim1_i640</t>
  </si>
  <si>
    <t>aim1_i641</t>
  </si>
  <si>
    <t>aim1_i642</t>
  </si>
  <si>
    <t>aim1_i643</t>
  </si>
  <si>
    <t>aim1_i644</t>
  </si>
  <si>
    <t>aim1_i645</t>
  </si>
  <si>
    <t>aim1_i646</t>
  </si>
  <si>
    <t>aim1_i647</t>
  </si>
  <si>
    <t>aim1_i648</t>
  </si>
  <si>
    <t>aim1_i649</t>
  </si>
  <si>
    <t>aim1_i650</t>
  </si>
  <si>
    <t>aim1_i651</t>
  </si>
  <si>
    <t>aim1_i652</t>
  </si>
  <si>
    <t>aim1_i653</t>
  </si>
  <si>
    <t>aim1_i654</t>
  </si>
  <si>
    <t>aim1_i655</t>
  </si>
  <si>
    <t>aim1_i656</t>
  </si>
  <si>
    <r>
      <rPr>
        <b/>
        <sz val="7"/>
        <color indexed="2"/>
        <rFont val="Times New Roman CE"/>
        <charset val="134"/>
      </rPr>
      <t xml:space="preserve">PaJ 3 </t>
    </r>
    <r>
      <rPr>
        <sz val="7"/>
        <rFont val="Times New Roman CE"/>
        <charset val="134"/>
      </rPr>
      <t>geneticieni                                                                           55-64 ani
           генетики</t>
    </r>
  </si>
  <si>
    <t>aim1_i657</t>
  </si>
  <si>
    <t>aim1_i658</t>
  </si>
  <si>
    <t>aim1_i659</t>
  </si>
  <si>
    <t>aim1_i660</t>
  </si>
  <si>
    <t>aim1_i661</t>
  </si>
  <si>
    <t>aim1_i662</t>
  </si>
  <si>
    <t>aim1_i663</t>
  </si>
  <si>
    <t>aim1_i664</t>
  </si>
  <si>
    <t>aim1_i665</t>
  </si>
  <si>
    <t>aim1_i666</t>
  </si>
  <si>
    <t>aim1_i667</t>
  </si>
  <si>
    <t>aim1_i668</t>
  </si>
  <si>
    <t>aim1_i669</t>
  </si>
  <si>
    <t>aim1_i670</t>
  </si>
  <si>
    <t>aim1_i671</t>
  </si>
  <si>
    <t>aim1_i672</t>
  </si>
  <si>
    <t>aim1_i673</t>
  </si>
  <si>
    <t>aim1_i674</t>
  </si>
  <si>
    <t>aim1_i675</t>
  </si>
  <si>
    <t>aim1_i676</t>
  </si>
  <si>
    <t>aim1_i677</t>
  </si>
  <si>
    <t>aim1_i678</t>
  </si>
  <si>
    <t>aim1_i679</t>
  </si>
  <si>
    <t>aim1_i680</t>
  </si>
  <si>
    <t>aim1_i681</t>
  </si>
  <si>
    <r>
      <rPr>
        <b/>
        <sz val="7"/>
        <color indexed="2"/>
        <rFont val="Times New Roman CE"/>
        <charset val="134"/>
      </rPr>
      <t>PAJ 4</t>
    </r>
    <r>
      <rPr>
        <b/>
        <sz val="7"/>
        <color indexed="56"/>
        <rFont val="Times New Roman CE"/>
        <charset val="134"/>
      </rPr>
      <t xml:space="preserve"> </t>
    </r>
    <r>
      <rPr>
        <sz val="7"/>
        <rFont val="Times New Roman CE"/>
        <charset val="134"/>
      </rPr>
      <t>cardioreumatologi  pediatri                                                           55-64 ani
            кардиоревматологи детские</t>
    </r>
  </si>
  <si>
    <t>aim1_i682</t>
  </si>
  <si>
    <t>aim1_i683</t>
  </si>
  <si>
    <t>aim1_i684</t>
  </si>
  <si>
    <t>aim1_i685</t>
  </si>
  <si>
    <t>aim1_i686</t>
  </si>
  <si>
    <t>aim1_i687</t>
  </si>
  <si>
    <t>aim1_i688</t>
  </si>
  <si>
    <t>aim1_i689</t>
  </si>
  <si>
    <t>aim1_i690</t>
  </si>
  <si>
    <t>aim1_i691</t>
  </si>
  <si>
    <t>aim1_i692</t>
  </si>
  <si>
    <t>aim1_i693</t>
  </si>
  <si>
    <t>aim1_i694</t>
  </si>
  <si>
    <t>aim1_i695</t>
  </si>
  <si>
    <t>aim1_i696</t>
  </si>
  <si>
    <t>aim1_i697</t>
  </si>
  <si>
    <t>aim1_i698</t>
  </si>
  <si>
    <t>aim1_i699</t>
  </si>
  <si>
    <t>aim1_i700</t>
  </si>
  <si>
    <t>aim1_i701</t>
  </si>
  <si>
    <t>aim1_i702</t>
  </si>
  <si>
    <t>aim1_i703</t>
  </si>
  <si>
    <t>aim1_i704</t>
  </si>
  <si>
    <t>aim1_i705</t>
  </si>
  <si>
    <t>aim1_i706</t>
  </si>
  <si>
    <t>aim1_i707</t>
  </si>
  <si>
    <t>aim1_i708</t>
  </si>
  <si>
    <t>aim1_i709</t>
  </si>
  <si>
    <t>aim1_i710</t>
  </si>
  <si>
    <r>
      <rPr>
        <sz val="7"/>
        <color indexed="2"/>
        <rFont val="Times New Roman CE"/>
        <charset val="134"/>
      </rPr>
      <t>PAJ 5</t>
    </r>
    <r>
      <rPr>
        <sz val="7"/>
        <rFont val="Times New Roman CE"/>
        <charset val="134"/>
      </rPr>
      <t xml:space="preserve"> stоmatologi ortopezi                                                        55_64 ani
           стоматологи ортопеды</t>
    </r>
  </si>
  <si>
    <t>aim1_i711</t>
  </si>
  <si>
    <t>aim1_i712</t>
  </si>
  <si>
    <t>aim1_i713</t>
  </si>
  <si>
    <t>aim1_i714</t>
  </si>
  <si>
    <t>aim1_i715</t>
  </si>
  <si>
    <t>aim1_i716</t>
  </si>
  <si>
    <t>aim1_i717</t>
  </si>
  <si>
    <t>aim1_i718</t>
  </si>
  <si>
    <t>aim1_i719</t>
  </si>
  <si>
    <t>aim1_i720</t>
  </si>
  <si>
    <t>aim1_i721</t>
  </si>
  <si>
    <t>aim1_i722</t>
  </si>
  <si>
    <t>aim1_i723</t>
  </si>
  <si>
    <t>aim1_i724</t>
  </si>
  <si>
    <t>aim1_i725</t>
  </si>
  <si>
    <t>aim1_i726</t>
  </si>
  <si>
    <t>aim1_i727</t>
  </si>
  <si>
    <t>aim1_i728</t>
  </si>
  <si>
    <t>aim1_i729</t>
  </si>
  <si>
    <t>aim1_i730</t>
  </si>
  <si>
    <t>aim1_i731</t>
  </si>
  <si>
    <t>aim1_i732</t>
  </si>
  <si>
    <t>aim1_i733</t>
  </si>
  <si>
    <t>aim1_i734</t>
  </si>
  <si>
    <t>aim1_i735</t>
  </si>
  <si>
    <r>
      <rPr>
        <b/>
        <sz val="7"/>
        <color indexed="2"/>
        <rFont val="Times New Roman CE"/>
        <charset val="134"/>
      </rPr>
      <t xml:space="preserve">PAJ 6 </t>
    </r>
    <r>
      <rPr>
        <b/>
        <sz val="7"/>
        <rFont val="Times New Roman CE"/>
        <charset val="134"/>
      </rPr>
      <t>Total    personal  mediu                                                                              55-64 ani
           Всего</t>
    </r>
  </si>
  <si>
    <t>aim1_i736</t>
  </si>
  <si>
    <t>aim1_i737</t>
  </si>
  <si>
    <t>aim1_i738</t>
  </si>
  <si>
    <t>aim1_i739</t>
  </si>
  <si>
    <t>aim1_i740</t>
  </si>
  <si>
    <t>aim1_i741</t>
  </si>
  <si>
    <t>aim1_i742</t>
  </si>
  <si>
    <t>aim1_i743</t>
  </si>
  <si>
    <t>aim1_i744</t>
  </si>
  <si>
    <t>aim1_i745</t>
  </si>
  <si>
    <t>aim1_i746</t>
  </si>
  <si>
    <t>aim1_i747</t>
  </si>
  <si>
    <t>aim1_i748</t>
  </si>
  <si>
    <t>aim1_i749</t>
  </si>
  <si>
    <t>aim1_i750</t>
  </si>
  <si>
    <t>aim1_i751</t>
  </si>
  <si>
    <t>aim1_i752</t>
  </si>
  <si>
    <t>aim1_i753</t>
  </si>
  <si>
    <t>aim1_i754</t>
  </si>
  <si>
    <t>aim1_i755</t>
  </si>
  <si>
    <t>aim1_i756</t>
  </si>
  <si>
    <t>aim1_i757</t>
  </si>
  <si>
    <t>aim1_i758</t>
  </si>
  <si>
    <r>
      <rPr>
        <b/>
        <sz val="7"/>
        <color indexed="2"/>
        <rFont val="Times New Roman CE"/>
        <charset val="134"/>
      </rPr>
      <t>paj2</t>
    </r>
    <r>
      <rPr>
        <b/>
        <sz val="7"/>
        <rFont val="Times New Roman CE"/>
        <charset val="134"/>
      </rPr>
      <t xml:space="preserve">_Total (suma rînd.5.0-96.0) </t>
    </r>
    <r>
      <rPr>
        <b/>
        <sz val="10"/>
        <color indexed="2"/>
        <rFont val="Times New Roman CE"/>
        <charset val="134"/>
      </rPr>
      <t xml:space="preserve"> de baza  si cumul   </t>
    </r>
    <r>
      <rPr>
        <b/>
        <sz val="10"/>
        <rFont val="Times New Roman CE"/>
        <charset val="134"/>
      </rPr>
      <t>cu virsta &gt;65 ani</t>
    </r>
    <r>
      <rPr>
        <b/>
        <sz val="7"/>
        <rFont val="Times New Roman CE"/>
        <charset val="134"/>
      </rPr>
      <t xml:space="preserve">
           Всего(сумма стр.5.0-96.0)</t>
    </r>
  </si>
  <si>
    <t>aim1_i759</t>
  </si>
  <si>
    <t>aim1_i760</t>
  </si>
  <si>
    <t>aim1_i761</t>
  </si>
  <si>
    <t>aim1_i762</t>
  </si>
  <si>
    <t>aim1_i763</t>
  </si>
  <si>
    <t>aim1_i764</t>
  </si>
  <si>
    <t>aim1_i765</t>
  </si>
  <si>
    <t>aim1_i766</t>
  </si>
  <si>
    <t>aim1_i767</t>
  </si>
  <si>
    <t>aim1_i768</t>
  </si>
  <si>
    <t>aim1_i769</t>
  </si>
  <si>
    <t>aim1_i770</t>
  </si>
  <si>
    <t>aim1_i771</t>
  </si>
  <si>
    <t>aim1_i772</t>
  </si>
  <si>
    <t>aim1_i773</t>
  </si>
  <si>
    <t>aim1_i774</t>
  </si>
  <si>
    <t>aim1_i775</t>
  </si>
  <si>
    <t>aim1_i776</t>
  </si>
  <si>
    <t>aim1_i777</t>
  </si>
  <si>
    <t>aim1_i778</t>
  </si>
  <si>
    <t>aim1_i779</t>
  </si>
  <si>
    <t>aim1_i780</t>
  </si>
  <si>
    <r>
      <rPr>
        <b/>
        <sz val="7"/>
        <color indexed="2"/>
        <rFont val="Times New Roman CE"/>
        <charset val="134"/>
      </rPr>
      <t xml:space="preserve">PaJ 3 </t>
    </r>
    <r>
      <rPr>
        <sz val="7"/>
        <rFont val="Times New Roman CE"/>
        <charset val="134"/>
      </rPr>
      <t>geneticieni     cu virsta &gt;65 ani
           генетики</t>
    </r>
  </si>
  <si>
    <t>aim1_i781</t>
  </si>
  <si>
    <t>aim1_i782</t>
  </si>
  <si>
    <t>aim1_i783</t>
  </si>
  <si>
    <t>aim1_i784</t>
  </si>
  <si>
    <t>aim1_i785</t>
  </si>
  <si>
    <t>aim1_i786</t>
  </si>
  <si>
    <t>aim1_i787</t>
  </si>
  <si>
    <t>aim1_i788</t>
  </si>
  <si>
    <t>aim1_i789</t>
  </si>
  <si>
    <t>aim1_i790</t>
  </si>
  <si>
    <t>aim1_i791</t>
  </si>
  <si>
    <t>aim1_i792</t>
  </si>
  <si>
    <t>aim1_i793</t>
  </si>
  <si>
    <t>aim1_i794</t>
  </si>
  <si>
    <t>aim1_i795</t>
  </si>
  <si>
    <t>aim1_i796</t>
  </si>
  <si>
    <t>aim1_i797</t>
  </si>
  <si>
    <t>aim1_i798</t>
  </si>
  <si>
    <t>aim1_i799</t>
  </si>
  <si>
    <t>aim1_i800</t>
  </si>
  <si>
    <t>aim1_i801</t>
  </si>
  <si>
    <t>aim1_i802</t>
  </si>
  <si>
    <t>aim1_i803</t>
  </si>
  <si>
    <t>aim1_i804</t>
  </si>
  <si>
    <t>aim1_i805</t>
  </si>
  <si>
    <t>aim1_i806</t>
  </si>
  <si>
    <t>aim1_i807</t>
  </si>
  <si>
    <t>aim1_i808</t>
  </si>
  <si>
    <t>aim1_i809</t>
  </si>
  <si>
    <t>aim1_i810</t>
  </si>
  <si>
    <t>aim1_i811</t>
  </si>
  <si>
    <t>aim1_i812</t>
  </si>
  <si>
    <t>aim1_i813</t>
  </si>
  <si>
    <t>aim1_i814</t>
  </si>
  <si>
    <t>aim1_i815</t>
  </si>
  <si>
    <t>aim1_i816</t>
  </si>
  <si>
    <t>aim1_i817</t>
  </si>
  <si>
    <t>aim1_i818</t>
  </si>
  <si>
    <t>aim1_i819</t>
  </si>
  <si>
    <t>aim1_i820</t>
  </si>
  <si>
    <t>aim1_i821</t>
  </si>
  <si>
    <t>aim1_i822</t>
  </si>
  <si>
    <t>aim1_i823</t>
  </si>
  <si>
    <t>aim1_i824</t>
  </si>
  <si>
    <t>aim1_i825</t>
  </si>
  <si>
    <t>aim1_i826</t>
  </si>
  <si>
    <t>aim1_i827</t>
  </si>
  <si>
    <t>aim1_i828</t>
  </si>
  <si>
    <t>aim1_i829</t>
  </si>
  <si>
    <t>aim1_i830</t>
  </si>
  <si>
    <t>aim1_i831</t>
  </si>
  <si>
    <t>aim1_i832</t>
  </si>
  <si>
    <t>aim1_i833</t>
  </si>
  <si>
    <t>aim1_i834</t>
  </si>
  <si>
    <r>
      <rPr>
        <sz val="7"/>
        <color indexed="2"/>
        <rFont val="Times New Roman CE"/>
        <charset val="134"/>
      </rPr>
      <t>PAJ 5</t>
    </r>
    <r>
      <rPr>
        <sz val="7"/>
        <rFont val="Times New Roman CE"/>
        <charset val="134"/>
      </rPr>
      <t xml:space="preserve"> stоmatologi ortopezi                                        cu virsta &gt;65 ani
           стоматологи ортопеды</t>
    </r>
  </si>
  <si>
    <t>aim1_i835</t>
  </si>
  <si>
    <t>aim1_i836</t>
  </si>
  <si>
    <t>aim1_i837</t>
  </si>
  <si>
    <t>aim1_i838</t>
  </si>
  <si>
    <t>aim1_i839</t>
  </si>
  <si>
    <t>aim1_i840</t>
  </si>
  <si>
    <t>aim1_i841</t>
  </si>
  <si>
    <t>aim1_i842</t>
  </si>
  <si>
    <t>aim1_i843</t>
  </si>
  <si>
    <t>aim1_i844</t>
  </si>
  <si>
    <t>aim1_i845</t>
  </si>
  <si>
    <t>aim1_i846</t>
  </si>
  <si>
    <t>aim1_i847</t>
  </si>
  <si>
    <t>aim1_i848</t>
  </si>
  <si>
    <t>aim1_i849</t>
  </si>
  <si>
    <t>aim1_i850</t>
  </si>
  <si>
    <t>aim1_i851</t>
  </si>
  <si>
    <t>aim1_i852</t>
  </si>
  <si>
    <t>aim1_i853</t>
  </si>
  <si>
    <t>aim1_i854</t>
  </si>
  <si>
    <t>aim1_i855</t>
  </si>
  <si>
    <t>aim1_i856</t>
  </si>
  <si>
    <t>aim1_i857</t>
  </si>
  <si>
    <t>aim1_i858</t>
  </si>
  <si>
    <t>aim1_i859</t>
  </si>
  <si>
    <r>
      <rPr>
        <b/>
        <sz val="7"/>
        <color indexed="2"/>
        <rFont val="Times New Roman CE"/>
        <charset val="134"/>
      </rPr>
      <t xml:space="preserve">PAJ6 </t>
    </r>
    <r>
      <rPr>
        <b/>
        <sz val="7"/>
        <rFont val="Times New Roman CE"/>
        <charset val="134"/>
      </rPr>
      <t>Total                                                   cu virsta &gt;65 ani
           Всего</t>
    </r>
  </si>
  <si>
    <t>aim1_i860</t>
  </si>
  <si>
    <t>aim1_i861</t>
  </si>
  <si>
    <t>aim1_i862</t>
  </si>
  <si>
    <t>aim1_i863</t>
  </si>
  <si>
    <t>aim1_i864</t>
  </si>
  <si>
    <t>aim1_i865</t>
  </si>
  <si>
    <t>aim1_i866</t>
  </si>
  <si>
    <t>aim1_i867</t>
  </si>
  <si>
    <t>aim1_i868</t>
  </si>
  <si>
    <t>aim1_i869</t>
  </si>
  <si>
    <t>aim1_i870</t>
  </si>
  <si>
    <t>aim1_i871</t>
  </si>
  <si>
    <t>aim1_i872</t>
  </si>
  <si>
    <t>aim1_i873</t>
  </si>
  <si>
    <t>aim1_i874</t>
  </si>
  <si>
    <t>aim1_i875</t>
  </si>
  <si>
    <t>aim1_i876</t>
  </si>
  <si>
    <t>aim1_i877</t>
  </si>
  <si>
    <t>aim1_i878</t>
  </si>
  <si>
    <t>aim1_i879</t>
  </si>
  <si>
    <t>aim1_i880</t>
  </si>
  <si>
    <t>aim1_i881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</si>
</sst>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р_._-;\-* #\ ##0.00_р_._-;_-* &quot;-&quot;??_р_._-;_-@_-"/>
    <numFmt numFmtId="177" formatCode="_-* #\ ##0.00&quot;р.&quot;_-;\-* #\ ##0.00&quot;р.&quot;_-;_-* &quot;-&quot;??&quot;р.&quot;_-;_-@_-"/>
    <numFmt numFmtId="178" formatCode="_-* #\ ##0_р_._-;\-* #\ ##0_р_._-;_-* &quot;-&quot;_р_._-;_-@_-"/>
    <numFmt numFmtId="179" formatCode="_-* #\ ##0&quot;р.&quot;_-;\-* #\ ##0&quot;р.&quot;_-;_-* &quot;-&quot;&quot;р.&quot;_-;_-@_-"/>
    <numFmt numFmtId="180" formatCode="dd\.mmm"/>
  </numFmts>
  <fonts count="79">
    <font>
      <sz val="10"/>
      <color theme="1"/>
      <name val="Arial Cyr"/>
      <charset val="134"/>
    </font>
    <font>
      <b/>
      <sz val="10"/>
      <name val="Arial Cyr"/>
      <charset val="134"/>
    </font>
    <font>
      <b/>
      <u/>
      <sz val="10"/>
      <color indexed="18"/>
      <name val="Arial Cyr"/>
      <charset val="134"/>
    </font>
    <font>
      <b/>
      <sz val="10"/>
      <color indexed="18"/>
      <name val="Arial Cyr"/>
      <charset val="134"/>
    </font>
    <font>
      <b/>
      <sz val="10"/>
      <color indexed="56"/>
      <name val="Arial Cyr"/>
      <charset val="134"/>
    </font>
    <font>
      <sz val="10"/>
      <color indexed="60"/>
      <name val="Arial Cyr"/>
      <charset val="134"/>
    </font>
    <font>
      <b/>
      <sz val="10"/>
      <color indexed="62"/>
      <name val="Arial Cyr"/>
      <charset val="134"/>
    </font>
    <font>
      <sz val="10"/>
      <color indexed="62"/>
      <name val="Arial Cyr"/>
      <charset val="134"/>
    </font>
    <font>
      <sz val="9"/>
      <name val="Times New Roman"/>
      <charset val="134"/>
    </font>
    <font>
      <b/>
      <sz val="8.5"/>
      <name val="Times New Roman"/>
      <charset val="134"/>
    </font>
    <font>
      <sz val="8.5"/>
      <name val="Times New Roman"/>
      <charset val="134"/>
    </font>
    <font>
      <b/>
      <sz val="11"/>
      <name val="Times New Roman"/>
      <charset val="134"/>
    </font>
    <font>
      <b/>
      <sz val="12"/>
      <name val="Times New Roman"/>
      <charset val="134"/>
    </font>
    <font>
      <sz val="10"/>
      <name val="Arial Cyr"/>
      <charset val="134"/>
    </font>
    <font>
      <b/>
      <sz val="7"/>
      <name val="Times New Roman CE"/>
      <charset val="134"/>
    </font>
    <font>
      <sz val="7"/>
      <name val="Times New Roman CE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b/>
      <sz val="8"/>
      <name val="Times New Roman"/>
      <charset val="134"/>
    </font>
    <font>
      <b/>
      <sz val="9"/>
      <name val="Times New Roman"/>
      <charset val="134"/>
    </font>
    <font>
      <sz val="8"/>
      <name val="Times New Roman"/>
      <charset val="134"/>
    </font>
    <font>
      <sz val="10"/>
      <color indexed="65"/>
      <name val="Arial Cyr"/>
      <charset val="134"/>
    </font>
    <font>
      <sz val="9"/>
      <color indexed="65"/>
      <name val="Times New Roman"/>
      <charset val="134"/>
    </font>
    <font>
      <sz val="8"/>
      <name val="Arial Cyr"/>
      <charset val="134"/>
    </font>
    <font>
      <sz val="9"/>
      <name val="Arial Cyr"/>
      <charset val="134"/>
    </font>
    <font>
      <sz val="9"/>
      <name val="Times New Roman CE"/>
      <charset val="134"/>
    </font>
    <font>
      <sz val="10"/>
      <color indexed="65"/>
      <name val="Times New Roman"/>
      <charset val="134"/>
    </font>
    <font>
      <b/>
      <sz val="9"/>
      <name val="Times New Roman CE"/>
      <charset val="134"/>
    </font>
    <font>
      <sz val="7"/>
      <name val="Times New Roman"/>
      <charset val="134"/>
    </font>
    <font>
      <sz val="7"/>
      <name val="Arial Cyr"/>
      <charset val="134"/>
    </font>
    <font>
      <b/>
      <sz val="7"/>
      <name val="Times New Roman"/>
      <charset val="134"/>
    </font>
    <font>
      <b/>
      <sz val="8"/>
      <name val="Times New Roman CE"/>
      <charset val="134"/>
    </font>
    <font>
      <sz val="8"/>
      <name val="Times New Roman CE"/>
      <charset val="134"/>
    </font>
    <font>
      <sz val="7"/>
      <color indexed="4"/>
      <name val="Times New Roman CE"/>
      <charset val="134"/>
    </font>
    <font>
      <b/>
      <sz val="7"/>
      <color indexed="4"/>
      <name val="Times New Roman CE"/>
      <charset val="134"/>
    </font>
    <font>
      <sz val="9"/>
      <color indexed="65"/>
      <name val="Arial Cyr"/>
      <charset val="134"/>
    </font>
    <font>
      <sz val="10"/>
      <color indexed="2"/>
      <name val="Arial Cyr"/>
      <charset val="134"/>
    </font>
    <font>
      <sz val="11"/>
      <name val="Arial Cyr"/>
      <charset val="134"/>
    </font>
    <font>
      <b/>
      <sz val="12"/>
      <name val="Times New Roman CE"/>
      <charset val="134"/>
    </font>
    <font>
      <b/>
      <sz val="12"/>
      <name val="Arial"/>
      <charset val="134"/>
    </font>
    <font>
      <sz val="9"/>
      <name val="Arial"/>
      <charset val="134"/>
    </font>
    <font>
      <b/>
      <sz val="10"/>
      <name val="Times New Roman CE"/>
      <charset val="134"/>
    </font>
    <font>
      <sz val="10"/>
      <name val="Times New Roman CE"/>
      <charset val="134"/>
    </font>
    <font>
      <sz val="10"/>
      <name val="Arial"/>
      <charset val="134"/>
    </font>
    <font>
      <b/>
      <sz val="9"/>
      <name val="Arial"/>
      <charset val="134"/>
    </font>
    <font>
      <u/>
      <sz val="10"/>
      <color indexed="4"/>
      <name val="Arial Cyr"/>
      <charset val="134"/>
    </font>
    <font>
      <u/>
      <sz val="10"/>
      <color indexed="20"/>
      <name val="Arial Cyr"/>
      <charset val="134"/>
    </font>
    <font>
      <sz val="11"/>
      <color indexed="2"/>
      <name val="Calibri"/>
      <charset val="134"/>
      <scheme val="minor"/>
    </font>
    <font>
      <b/>
      <sz val="18"/>
      <color theme="3"/>
      <name val="Cambria"/>
      <charset val="134"/>
      <scheme val="major"/>
    </font>
    <font>
      <i/>
      <sz val="11"/>
      <color rgb="FF7F7F7F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134"/>
      <scheme val="minor"/>
    </font>
    <font>
      <b/>
      <sz val="11"/>
      <color rgb="FF3F3F3F"/>
      <name val="Calibri"/>
      <charset val="134"/>
      <scheme val="minor"/>
    </font>
    <font>
      <b/>
      <sz val="11"/>
      <color rgb="FFFA7D00"/>
      <name val="Calibri"/>
      <charset val="134"/>
      <scheme val="minor"/>
    </font>
    <font>
      <b/>
      <sz val="11"/>
      <color theme="0"/>
      <name val="Calibri"/>
      <charset val="134"/>
      <scheme val="minor"/>
    </font>
    <font>
      <sz val="11"/>
      <color rgb="FFFA7D00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6100"/>
      <name val="Calibri"/>
      <charset val="134"/>
      <scheme val="minor"/>
    </font>
    <font>
      <sz val="11"/>
      <color rgb="FF9C0006"/>
      <name val="Calibri"/>
      <charset val="134"/>
      <scheme val="minor"/>
    </font>
    <font>
      <sz val="11"/>
      <color rgb="FF9C6500"/>
      <name val="Calibri"/>
      <charset val="134"/>
      <scheme val="minor"/>
    </font>
    <font>
      <sz val="11"/>
      <color theme="0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7"/>
      <color indexed="2"/>
      <name val="Times New Roman CE"/>
      <charset val="134"/>
    </font>
    <font>
      <b/>
      <sz val="7"/>
      <color indexed="56"/>
      <name val="Times New Roman CE"/>
      <charset val="134"/>
    </font>
    <font>
      <b/>
      <sz val="10"/>
      <color indexed="2"/>
      <name val="Times New Roman CE"/>
      <charset val="134"/>
    </font>
    <font>
      <b/>
      <sz val="12"/>
      <color indexed="18"/>
      <name val="Times New Roman"/>
      <charset val="134"/>
    </font>
    <font>
      <sz val="7"/>
      <color indexed="2"/>
      <name val="Times New Roman CE"/>
      <charset val="134"/>
    </font>
    <font>
      <sz val="12"/>
      <name val="Times New Roman CE"/>
      <charset val="134"/>
    </font>
    <font>
      <b/>
      <sz val="10"/>
      <color indexed="65"/>
      <name val="Times New Roman"/>
      <charset val="134"/>
    </font>
    <font>
      <sz val="12"/>
      <color indexed="2"/>
      <name val="Times New Roman"/>
      <charset val="134"/>
    </font>
    <font>
      <b/>
      <sz val="14"/>
      <name val="Times New Roman CE"/>
      <charset val="134"/>
    </font>
    <font>
      <b/>
      <sz val="11"/>
      <name val="Times New Roman CE"/>
      <charset val="134"/>
    </font>
    <font>
      <b/>
      <sz val="14"/>
      <color indexed="2"/>
      <name val="Times New Roman CE"/>
      <charset val="134"/>
    </font>
    <font>
      <sz val="9"/>
      <color indexed="2"/>
      <name val="Times New Roman CE"/>
      <charset val="134"/>
    </font>
    <font>
      <sz val="12"/>
      <color indexed="62"/>
      <name val="Arial Cyr"/>
      <charset val="134"/>
    </font>
    <font>
      <b/>
      <sz val="12"/>
      <color indexed="62"/>
      <name val="Arial Cyr"/>
      <charset val="134"/>
    </font>
    <font>
      <sz val="12"/>
      <name val="Times New Roman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3" tint="0.799982"/>
        <bgColor theme="3" tint="0.799982"/>
      </patternFill>
    </fill>
    <fill>
      <patternFill patternType="solid">
        <fgColor indexed="22"/>
        <bgColor indexed="22"/>
      </patternFill>
    </fill>
    <fill>
      <patternFill patternType="solid">
        <fgColor indexed="47"/>
        <bgColor indexed="47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indexed="52"/>
        <bgColor indexed="64"/>
      </patternFill>
    </fill>
  </fills>
  <borders count="9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5"/>
      </bottom>
      <diagonal/>
    </border>
    <border>
      <left/>
      <right/>
      <top/>
      <bottom style="medium">
        <color theme="4" tint="0.39997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176" fontId="0" fillId="0" borderId="0"/>
    <xf numFmtId="177" fontId="0" fillId="0" borderId="0"/>
    <xf numFmtId="9" fontId="0" fillId="0" borderId="0"/>
    <xf numFmtId="178" fontId="0" fillId="0" borderId="0"/>
    <xf numFmtId="179" fontId="0" fillId="0" borderId="0"/>
    <xf numFmtId="0" fontId="45" fillId="0" borderId="0">
      <alignment vertical="top"/>
    </xf>
    <xf numFmtId="0" fontId="46" fillId="0" borderId="0">
      <alignment vertical="top"/>
    </xf>
    <xf numFmtId="0" fontId="0" fillId="6" borderId="81"/>
    <xf numFmtId="0" fontId="47" fillId="0" borderId="0"/>
    <xf numFmtId="0" fontId="48" fillId="0" borderId="0"/>
    <xf numFmtId="0" fontId="49" fillId="0" borderId="0"/>
    <xf numFmtId="0" fontId="50" fillId="0" borderId="82"/>
    <xf numFmtId="0" fontId="51" fillId="0" borderId="83"/>
    <xf numFmtId="0" fontId="52" fillId="0" borderId="84"/>
    <xf numFmtId="0" fontId="52" fillId="0" borderId="0"/>
    <xf numFmtId="0" fontId="53" fillId="7" borderId="85"/>
    <xf numFmtId="0" fontId="54" fillId="8" borderId="86"/>
    <xf numFmtId="0" fontId="55" fillId="8" borderId="85"/>
    <xf numFmtId="0" fontId="56" fillId="9" borderId="87"/>
    <xf numFmtId="0" fontId="57" fillId="0" borderId="88"/>
    <xf numFmtId="0" fontId="58" fillId="0" borderId="89"/>
    <xf numFmtId="0" fontId="59" fillId="10" borderId="0"/>
    <xf numFmtId="0" fontId="60" fillId="11" borderId="0"/>
    <xf numFmtId="0" fontId="61" fillId="12" borderId="0"/>
    <xf numFmtId="0" fontId="62" fillId="13" borderId="0"/>
    <xf numFmtId="0" fontId="63" fillId="14" borderId="0"/>
    <xf numFmtId="0" fontId="63" fillId="15" borderId="0"/>
    <xf numFmtId="0" fontId="62" fillId="16" borderId="0"/>
    <xf numFmtId="0" fontId="62" fillId="17" borderId="0"/>
    <xf numFmtId="0" fontId="63" fillId="18" borderId="0"/>
    <xf numFmtId="0" fontId="63" fillId="19" borderId="0"/>
    <xf numFmtId="0" fontId="62" fillId="20" borderId="0"/>
    <xf numFmtId="0" fontId="62" fillId="21" borderId="0"/>
    <xf numFmtId="0" fontId="63" fillId="22" borderId="0"/>
    <xf numFmtId="0" fontId="63" fillId="23" borderId="0"/>
    <xf numFmtId="0" fontId="62" fillId="23" borderId="0"/>
    <xf numFmtId="0" fontId="62" fillId="24" borderId="0"/>
    <xf numFmtId="0" fontId="63" fillId="25" borderId="0"/>
    <xf numFmtId="0" fontId="63" fillId="26" borderId="0"/>
    <xf numFmtId="0" fontId="62" fillId="27" borderId="0"/>
    <xf numFmtId="0" fontId="62" fillId="28" borderId="0"/>
    <xf numFmtId="0" fontId="63" fillId="29" borderId="0"/>
    <xf numFmtId="0" fontId="63" fillId="30" borderId="0"/>
    <xf numFmtId="0" fontId="62" fillId="31" borderId="0"/>
    <xf numFmtId="0" fontId="62" fillId="32" borderId="0"/>
    <xf numFmtId="0" fontId="63" fillId="33" borderId="0"/>
    <xf numFmtId="0" fontId="63" fillId="34" borderId="0"/>
    <xf numFmtId="0" fontId="62" fillId="35" borderId="0"/>
    <xf numFmtId="0" fontId="0" fillId="0" borderId="0"/>
    <xf numFmtId="0" fontId="0" fillId="0" borderId="0"/>
    <xf numFmtId="0" fontId="63" fillId="0" borderId="0"/>
    <xf numFmtId="0" fontId="0" fillId="0" borderId="0"/>
  </cellStyleXfs>
  <cellXfs count="68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6" fillId="0" borderId="5" xfId="0" applyFont="1" applyBorder="1" applyAlignment="1">
      <alignment vertical="center" wrapText="1"/>
    </xf>
    <xf numFmtId="0" fontId="0" fillId="0" borderId="6" xfId="0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8" fillId="0" borderId="7" xfId="0" applyFont="1" applyBorder="1" applyAlignment="1" applyProtection="1">
      <alignment horizontal="left" vertical="center" wrapText="1" indent="1"/>
    </xf>
    <xf numFmtId="0" fontId="8" fillId="0" borderId="7" xfId="51" applyFont="1" applyBorder="1" applyAlignment="1" applyProtection="1">
      <alignment horizontal="left" vertical="center" wrapText="1" indent="1"/>
    </xf>
    <xf numFmtId="0" fontId="8" fillId="0" borderId="7" xfId="51" applyFont="1" applyBorder="1" applyAlignment="1" applyProtection="1">
      <alignment horizontal="left" vertical="center" wrapText="1" indent="2"/>
    </xf>
    <xf numFmtId="0" fontId="6" fillId="0" borderId="7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9" fillId="0" borderId="9" xfId="0" applyFont="1" applyBorder="1" applyAlignment="1" applyProtection="1">
      <alignment vertical="center" wrapText="1"/>
    </xf>
    <xf numFmtId="0" fontId="9" fillId="0" borderId="10" xfId="0" applyFont="1" applyBorder="1" applyAlignment="1" applyProtection="1">
      <alignment vertical="center" wrapText="1"/>
    </xf>
    <xf numFmtId="0" fontId="10" fillId="0" borderId="11" xfId="0" applyFont="1" applyBorder="1" applyAlignment="1" applyProtection="1">
      <alignment vertical="center" wrapText="1"/>
    </xf>
    <xf numFmtId="0" fontId="8" fillId="0" borderId="12" xfId="0" applyFont="1" applyBorder="1" applyAlignment="1" applyProtection="1">
      <alignment horizontal="justify" vertical="center" wrapText="1"/>
    </xf>
    <xf numFmtId="0" fontId="8" fillId="0" borderId="13" xfId="0" applyFont="1" applyBorder="1" applyAlignment="1" applyProtection="1">
      <alignment vertical="center" wrapText="1"/>
    </xf>
    <xf numFmtId="0" fontId="8" fillId="0" borderId="11" xfId="0" applyFont="1" applyBorder="1" applyAlignment="1" applyProtection="1">
      <alignment vertical="center" wrapText="1"/>
    </xf>
    <xf numFmtId="0" fontId="8" fillId="0" borderId="12" xfId="0" applyFont="1" applyBorder="1" applyAlignment="1" applyProtection="1">
      <alignment vertical="center" wrapText="1"/>
    </xf>
    <xf numFmtId="0" fontId="11" fillId="0" borderId="14" xfId="0" applyFont="1" applyBorder="1" applyAlignment="1" applyProtection="1">
      <alignment horizontal="center" vertical="center" wrapText="1"/>
    </xf>
    <xf numFmtId="0" fontId="0" fillId="0" borderId="15" xfId="0" applyBorder="1" applyAlignment="1">
      <alignment horizontal="center" vertical="center"/>
    </xf>
    <xf numFmtId="2" fontId="0" fillId="0" borderId="16" xfId="0" applyNumberFormat="1" applyBorder="1" applyAlignment="1">
      <alignment horizontal="center" vertical="center"/>
    </xf>
    <xf numFmtId="0" fontId="12" fillId="0" borderId="17" xfId="0" applyFont="1" applyBorder="1" applyAlignment="1" applyProtection="1">
      <alignment vertical="center" wrapText="1"/>
    </xf>
    <xf numFmtId="0" fontId="0" fillId="2" borderId="18" xfId="0" applyFill="1" applyBorder="1"/>
    <xf numFmtId="0" fontId="0" fillId="2" borderId="19" xfId="0" applyFill="1" applyBorder="1"/>
    <xf numFmtId="0" fontId="8" fillId="0" borderId="20" xfId="0" applyFont="1" applyBorder="1" applyAlignment="1" applyProtection="1">
      <alignment vertical="center" wrapText="1"/>
    </xf>
    <xf numFmtId="0" fontId="0" fillId="2" borderId="21" xfId="0" applyFill="1" applyBorder="1"/>
    <xf numFmtId="0" fontId="0" fillId="2" borderId="22" xfId="0" applyFill="1" applyBorder="1"/>
    <xf numFmtId="0" fontId="8" fillId="0" borderId="23" xfId="0" applyFont="1" applyBorder="1" applyAlignment="1" applyProtection="1">
      <alignment vertical="center" wrapText="1"/>
    </xf>
    <xf numFmtId="0" fontId="8" fillId="0" borderId="24" xfId="0" applyFont="1" applyBorder="1" applyAlignment="1" applyProtection="1">
      <alignment vertical="center" wrapText="1"/>
    </xf>
    <xf numFmtId="0" fontId="0" fillId="2" borderId="25" xfId="0" applyFill="1" applyBorder="1"/>
    <xf numFmtId="0" fontId="0" fillId="2" borderId="26" xfId="0" applyFill="1" applyBorder="1"/>
    <xf numFmtId="0" fontId="1" fillId="0" borderId="22" xfId="0" applyFont="1" applyBorder="1" applyAlignment="1">
      <alignment horizontal="left" vertical="center" wrapText="1"/>
    </xf>
    <xf numFmtId="2" fontId="13" fillId="0" borderId="21" xfId="0" applyNumberFormat="1" applyFont="1" applyBorder="1" applyAlignment="1">
      <alignment horizontal="center" vertical="center"/>
    </xf>
    <xf numFmtId="2" fontId="13" fillId="0" borderId="22" xfId="7" applyNumberFormat="1" applyFont="1" applyBorder="1" applyAlignment="1">
      <alignment horizontal="center" vertical="center"/>
    </xf>
    <xf numFmtId="2" fontId="13" fillId="0" borderId="22" xfId="0" applyNumberFormat="1" applyFont="1" applyBorder="1" applyAlignment="1">
      <alignment horizontal="center" vertical="center"/>
    </xf>
    <xf numFmtId="0" fontId="13" fillId="0" borderId="22" xfId="0" applyFont="1" applyBorder="1" applyAlignment="1">
      <alignment horizontal="left" vertical="center" wrapText="1" indent="1"/>
    </xf>
    <xf numFmtId="0" fontId="13" fillId="0" borderId="22" xfId="0" applyFont="1" applyBorder="1" applyAlignment="1">
      <alignment horizontal="left" vertical="center" wrapText="1"/>
    </xf>
    <xf numFmtId="0" fontId="1" fillId="0" borderId="26" xfId="0" applyFont="1" applyBorder="1" applyAlignment="1">
      <alignment horizontal="left" vertical="center" wrapText="1"/>
    </xf>
    <xf numFmtId="2" fontId="13" fillId="0" borderId="25" xfId="0" applyNumberFormat="1" applyFont="1" applyBorder="1" applyAlignment="1">
      <alignment horizontal="center" vertical="center"/>
    </xf>
    <xf numFmtId="2" fontId="13" fillId="0" borderId="26" xfId="0" applyNumberFormat="1" applyFont="1" applyBorder="1" applyAlignment="1">
      <alignment horizontal="center" vertical="center"/>
    </xf>
    <xf numFmtId="0" fontId="14" fillId="0" borderId="27" xfId="0" applyFont="1" applyBorder="1" applyAlignment="1" applyProtection="1">
      <alignment horizontal="left" vertical="center" wrapText="1"/>
    </xf>
    <xf numFmtId="0" fontId="0" fillId="0" borderId="28" xfId="0" applyBorder="1"/>
    <xf numFmtId="0" fontId="15" fillId="0" borderId="23" xfId="0" applyFont="1" applyBorder="1" applyAlignment="1" applyProtection="1">
      <alignment horizontal="left" vertical="center" wrapText="1"/>
    </xf>
    <xf numFmtId="0" fontId="0" fillId="0" borderId="7" xfId="0" applyBorder="1"/>
    <xf numFmtId="0" fontId="15" fillId="0" borderId="29" xfId="0" applyFont="1" applyBorder="1" applyAlignment="1" applyProtection="1">
      <alignment horizontal="left" vertical="center" wrapText="1"/>
    </xf>
    <xf numFmtId="0" fontId="15" fillId="0" borderId="24" xfId="0" applyFont="1" applyBorder="1" applyAlignment="1" applyProtection="1">
      <alignment horizontal="left" vertical="center" wrapText="1"/>
    </xf>
    <xf numFmtId="0" fontId="0" fillId="0" borderId="30" xfId="0" applyBorder="1"/>
    <xf numFmtId="0" fontId="15" fillId="3" borderId="31" xfId="0" applyFont="1" applyFill="1" applyBorder="1" applyAlignment="1" applyProtection="1">
      <alignment horizontal="left" vertical="center" wrapText="1"/>
    </xf>
    <xf numFmtId="0" fontId="15" fillId="0" borderId="31" xfId="0" applyFont="1" applyBorder="1" applyAlignment="1" applyProtection="1">
      <alignment horizontal="left" vertical="center" wrapText="1"/>
    </xf>
    <xf numFmtId="0" fontId="15" fillId="0" borderId="23" xfId="0" applyFont="1" applyBorder="1" applyAlignment="1" applyProtection="1">
      <alignment horizontal="left" vertical="center" wrapText="1" indent="1"/>
    </xf>
    <xf numFmtId="0" fontId="15" fillId="0" borderId="32" xfId="0" applyFont="1" applyBorder="1" applyAlignment="1" applyProtection="1">
      <alignment horizontal="left" vertical="center" wrapText="1"/>
    </xf>
    <xf numFmtId="0" fontId="14" fillId="0" borderId="20" xfId="0" applyFont="1" applyBorder="1" applyAlignment="1" applyProtection="1">
      <alignment horizontal="left" vertical="center" wrapText="1"/>
    </xf>
    <xf numFmtId="0" fontId="14" fillId="0" borderId="33" xfId="0" applyFont="1" applyBorder="1" applyAlignment="1" applyProtection="1">
      <alignment horizontal="left" vertical="center" wrapText="1"/>
    </xf>
    <xf numFmtId="0" fontId="0" fillId="0" borderId="34" xfId="0" applyBorder="1"/>
    <xf numFmtId="0" fontId="14" fillId="0" borderId="35" xfId="0" applyFont="1" applyBorder="1" applyAlignment="1" applyProtection="1">
      <alignment horizontal="left" vertical="center" wrapText="1"/>
    </xf>
    <xf numFmtId="0" fontId="14" fillId="0" borderId="36" xfId="0" applyFont="1" applyBorder="1" applyAlignment="1" applyProtection="1">
      <alignment horizontal="left" vertical="center" wrapText="1"/>
    </xf>
    <xf numFmtId="0" fontId="0" fillId="0" borderId="37" xfId="0" applyBorder="1"/>
    <xf numFmtId="0" fontId="16" fillId="0" borderId="0" xfId="0" applyFont="1"/>
    <xf numFmtId="0" fontId="17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/>
    </xf>
    <xf numFmtId="0" fontId="16" fillId="0" borderId="18" xfId="0" applyFont="1" applyBorder="1" applyAlignment="1">
      <alignment horizontal="center" vertical="center" wrapText="1"/>
    </xf>
    <xf numFmtId="0" fontId="16" fillId="0" borderId="38" xfId="0" applyFont="1" applyBorder="1" applyAlignment="1">
      <alignment horizontal="center" vertical="center" wrapText="1"/>
    </xf>
    <xf numFmtId="0" fontId="16" fillId="0" borderId="39" xfId="0" applyFont="1" applyBorder="1" applyAlignment="1">
      <alignment horizontal="center" vertical="center" wrapText="1"/>
    </xf>
    <xf numFmtId="0" fontId="16" fillId="0" borderId="40" xfId="0" applyFont="1" applyBorder="1" applyAlignment="1">
      <alignment horizontal="center" vertical="center"/>
    </xf>
    <xf numFmtId="0" fontId="16" fillId="0" borderId="41" xfId="0" applyFont="1" applyBorder="1" applyAlignment="1">
      <alignment horizontal="center" vertical="center"/>
    </xf>
    <xf numFmtId="0" fontId="16" fillId="0" borderId="42" xfId="0" applyFont="1" applyBorder="1" applyAlignment="1">
      <alignment horizontal="center" vertical="center"/>
    </xf>
    <xf numFmtId="0" fontId="16" fillId="0" borderId="7" xfId="0" applyFont="1" applyBorder="1" applyAlignment="1">
      <alignment horizontal="left" vertical="center" wrapText="1"/>
    </xf>
    <xf numFmtId="0" fontId="16" fillId="0" borderId="7" xfId="0" applyFont="1" applyBorder="1" applyAlignment="1" applyProtection="1">
      <alignment horizontal="center" vertical="center"/>
    </xf>
    <xf numFmtId="0" fontId="16" fillId="0" borderId="43" xfId="0" applyFont="1" applyBorder="1" applyAlignment="1" applyProtection="1">
      <alignment horizontal="center" vertical="center"/>
      <protection locked="0"/>
    </xf>
    <xf numFmtId="0" fontId="16" fillId="0" borderId="7" xfId="0" applyFont="1" applyBorder="1" applyAlignment="1">
      <alignment horizontal="justify" vertical="center" wrapText="1"/>
    </xf>
    <xf numFmtId="0" fontId="16" fillId="0" borderId="7" xfId="0" applyFont="1" applyBorder="1" applyAlignment="1">
      <alignment horizontal="center" vertical="center"/>
    </xf>
    <xf numFmtId="0" fontId="16" fillId="0" borderId="21" xfId="0" applyFont="1" applyBorder="1" applyAlignment="1">
      <alignment horizontal="left" vertical="justify" wrapText="1"/>
    </xf>
    <xf numFmtId="0" fontId="16" fillId="0" borderId="44" xfId="0" applyFont="1" applyBorder="1" applyAlignment="1" applyProtection="1">
      <alignment horizontal="center" vertical="center"/>
      <protection locked="0"/>
    </xf>
    <xf numFmtId="0" fontId="16" fillId="0" borderId="21" xfId="0" applyFont="1" applyBorder="1" applyAlignment="1">
      <alignment horizontal="left" vertical="center" wrapText="1"/>
    </xf>
    <xf numFmtId="0" fontId="16" fillId="0" borderId="0" xfId="0" applyFont="1" applyAlignment="1">
      <alignment horizontal="center" vertical="center" textRotation="180"/>
    </xf>
    <xf numFmtId="0" fontId="16" fillId="0" borderId="21" xfId="0" applyFont="1" applyBorder="1" applyAlignment="1">
      <alignment horizontal="left" vertical="center" wrapText="1" indent="2"/>
    </xf>
    <xf numFmtId="0" fontId="16" fillId="0" borderId="25" xfId="0" applyFont="1" applyBorder="1" applyAlignment="1">
      <alignment horizontal="left" vertical="center" wrapText="1"/>
    </xf>
    <xf numFmtId="0" fontId="16" fillId="0" borderId="30" xfId="0" applyFont="1" applyBorder="1" applyAlignment="1">
      <alignment horizontal="center" vertical="center"/>
    </xf>
    <xf numFmtId="0" fontId="16" fillId="0" borderId="45" xfId="0" applyFont="1" applyBorder="1" applyAlignment="1" applyProtection="1">
      <alignment horizontal="center" vertical="center"/>
      <protection locked="0"/>
    </xf>
    <xf numFmtId="0" fontId="18" fillId="0" borderId="46" xfId="0" applyFont="1" applyBorder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17" fillId="0" borderId="34" xfId="51" applyFont="1" applyBorder="1" applyAlignment="1" applyProtection="1">
      <alignment horizontal="center" vertical="center" wrapText="1"/>
    </xf>
    <xf numFmtId="0" fontId="8" fillId="0" borderId="12" xfId="51" applyFont="1" applyBorder="1" applyAlignment="1" applyProtection="1">
      <alignment horizontal="center" vertical="center" wrapText="1"/>
    </xf>
    <xf numFmtId="0" fontId="8" fillId="0" borderId="39" xfId="51" applyFont="1" applyBorder="1" applyAlignment="1" applyProtection="1">
      <alignment horizontal="center" vertical="center" wrapText="1"/>
    </xf>
    <xf numFmtId="0" fontId="8" fillId="0" borderId="20" xfId="51" applyFont="1" applyBorder="1" applyAlignment="1" applyProtection="1">
      <alignment horizontal="center" vertical="center" wrapText="1"/>
    </xf>
    <xf numFmtId="0" fontId="0" fillId="0" borderId="47" xfId="0" applyBorder="1" applyAlignment="1">
      <alignment horizontal="center" vertical="center" wrapText="1"/>
    </xf>
    <xf numFmtId="0" fontId="8" fillId="0" borderId="13" xfId="51" applyFont="1" applyBorder="1" applyAlignment="1" applyProtection="1">
      <alignment horizontal="center" vertical="center" wrapText="1"/>
    </xf>
    <xf numFmtId="0" fontId="8" fillId="0" borderId="44" xfId="51" applyFont="1" applyBorder="1" applyAlignment="1" applyProtection="1">
      <alignment horizontal="center" vertical="center" wrapText="1"/>
    </xf>
    <xf numFmtId="0" fontId="19" fillId="0" borderId="43" xfId="51" applyFont="1" applyBorder="1" applyAlignment="1" applyProtection="1">
      <alignment horizontal="center" vertical="center" wrapText="1"/>
    </xf>
    <xf numFmtId="0" fontId="8" fillId="0" borderId="7" xfId="51" applyFont="1" applyBorder="1" applyAlignment="1" applyProtection="1">
      <alignment horizontal="center" vertical="center" wrapText="1"/>
    </xf>
    <xf numFmtId="0" fontId="8" fillId="0" borderId="43" xfId="51" applyFont="1" applyBorder="1" applyAlignment="1" applyProtection="1">
      <alignment horizontal="center" vertical="center" wrapText="1"/>
    </xf>
    <xf numFmtId="0" fontId="8" fillId="0" borderId="11" xfId="51" applyFont="1" applyBorder="1" applyAlignment="1" applyProtection="1">
      <alignment horizontal="center" vertical="center" wrapText="1"/>
    </xf>
    <xf numFmtId="0" fontId="8" fillId="0" borderId="45" xfId="51" applyFont="1" applyBorder="1" applyAlignment="1" applyProtection="1">
      <alignment horizontal="center" vertical="center" wrapText="1"/>
    </xf>
    <xf numFmtId="0" fontId="8" fillId="0" borderId="48" xfId="51" applyFont="1" applyBorder="1" applyAlignment="1" applyProtection="1">
      <alignment horizontal="center" vertical="center" wrapText="1"/>
    </xf>
    <xf numFmtId="0" fontId="8" fillId="0" borderId="30" xfId="51" applyFont="1" applyBorder="1" applyAlignment="1" applyProtection="1">
      <alignment horizontal="center" vertical="center" wrapText="1"/>
    </xf>
    <xf numFmtId="0" fontId="8" fillId="0" borderId="8" xfId="51" applyFont="1" applyBorder="1" applyAlignment="1" applyProtection="1">
      <alignment horizontal="left" vertical="center" wrapText="1"/>
    </xf>
    <xf numFmtId="0" fontId="8" fillId="0" borderId="49" xfId="51" applyFont="1" applyBorder="1" applyAlignment="1" applyProtection="1">
      <alignment horizontal="center" vertical="center" wrapText="1"/>
    </xf>
    <xf numFmtId="0" fontId="8" fillId="0" borderId="8" xfId="51" applyFont="1" applyBorder="1" applyAlignment="1" applyProtection="1">
      <alignment horizontal="center" vertical="center" wrapText="1"/>
    </xf>
    <xf numFmtId="0" fontId="8" fillId="0" borderId="6" xfId="51" applyFont="1" applyBorder="1" applyAlignment="1" applyProtection="1">
      <alignment horizontal="center" vertical="center"/>
      <protection locked="0"/>
    </xf>
    <xf numFmtId="0" fontId="8" fillId="0" borderId="28" xfId="51" applyFont="1" applyBorder="1" applyAlignment="1" applyProtection="1">
      <alignment horizontal="center" vertical="center"/>
      <protection locked="0"/>
    </xf>
    <xf numFmtId="0" fontId="8" fillId="0" borderId="11" xfId="51" applyFont="1" applyBorder="1" applyAlignment="1" applyProtection="1">
      <alignment horizontal="left" vertical="center" wrapText="1"/>
    </xf>
    <xf numFmtId="0" fontId="8" fillId="0" borderId="50" xfId="51" applyFont="1" applyBorder="1" applyAlignment="1" applyProtection="1">
      <alignment horizontal="center" vertical="center"/>
      <protection locked="0"/>
    </xf>
    <xf numFmtId="0" fontId="8" fillId="0" borderId="30" xfId="51" applyFont="1" applyBorder="1" applyAlignment="1" applyProtection="1">
      <alignment horizontal="center" vertical="center"/>
      <protection locked="0"/>
    </xf>
    <xf numFmtId="0" fontId="8" fillId="0" borderId="25" xfId="51" applyFont="1" applyBorder="1" applyAlignment="1" applyProtection="1">
      <alignment horizontal="center" vertical="center"/>
      <protection locked="0"/>
    </xf>
    <xf numFmtId="0" fontId="0" fillId="0" borderId="51" xfId="0" applyBorder="1" applyAlignment="1">
      <alignment horizontal="center" vertical="center" wrapText="1"/>
    </xf>
    <xf numFmtId="0" fontId="8" fillId="0" borderId="52" xfId="51" applyFont="1" applyBorder="1" applyAlignment="1" applyProtection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8" fillId="0" borderId="26" xfId="51" applyFont="1" applyBorder="1" applyAlignment="1" applyProtection="1">
      <alignment horizontal="center" vertical="center" wrapText="1"/>
    </xf>
    <xf numFmtId="0" fontId="8" fillId="0" borderId="5" xfId="51" applyFont="1" applyBorder="1" applyAlignment="1" applyProtection="1">
      <alignment horizontal="center" vertical="center"/>
      <protection locked="0"/>
    </xf>
    <xf numFmtId="0" fontId="8" fillId="0" borderId="26" xfId="51" applyFont="1" applyBorder="1" applyAlignment="1" applyProtection="1">
      <alignment horizontal="center" vertical="center"/>
      <protection locked="0"/>
    </xf>
    <xf numFmtId="0" fontId="0" fillId="0" borderId="0" xfId="0" applyProtection="1"/>
    <xf numFmtId="0" fontId="17" fillId="0" borderId="0" xfId="0" applyFont="1" applyAlignment="1" applyProtection="1">
      <alignment horizontal="left"/>
    </xf>
    <xf numFmtId="0" fontId="20" fillId="0" borderId="18" xfId="0" applyFont="1" applyBorder="1" applyAlignment="1" applyProtection="1">
      <alignment horizontal="center" vertical="center" wrapText="1"/>
    </xf>
    <xf numFmtId="0" fontId="20" fillId="0" borderId="38" xfId="0" applyFont="1" applyBorder="1" applyAlignment="1" applyProtection="1">
      <alignment horizontal="center" vertical="center" wrapText="1"/>
    </xf>
    <xf numFmtId="0" fontId="20" fillId="0" borderId="38" xfId="0" applyFont="1" applyBorder="1" applyAlignment="1" applyProtection="1">
      <alignment horizontal="center" vertical="center"/>
    </xf>
    <xf numFmtId="0" fontId="20" fillId="0" borderId="21" xfId="0" applyFont="1" applyBorder="1" applyAlignment="1" applyProtection="1">
      <alignment horizontal="center" vertical="center"/>
    </xf>
    <xf numFmtId="0" fontId="20" fillId="0" borderId="7" xfId="0" applyFont="1" applyBorder="1" applyAlignment="1" applyProtection="1">
      <alignment horizontal="center" vertical="center"/>
    </xf>
    <xf numFmtId="0" fontId="20" fillId="0" borderId="7" xfId="0" applyFont="1" applyBorder="1" applyAlignment="1" applyProtection="1">
      <alignment horizontal="center" vertical="center" wrapText="1"/>
    </xf>
    <xf numFmtId="0" fontId="16" fillId="0" borderId="25" xfId="0" applyFont="1" applyBorder="1" applyAlignment="1" applyProtection="1">
      <alignment horizontal="center" vertical="center"/>
    </xf>
    <xf numFmtId="0" fontId="16" fillId="0" borderId="30" xfId="0" applyFont="1" applyBorder="1" applyAlignment="1" applyProtection="1">
      <alignment horizontal="center" vertical="center"/>
    </xf>
    <xf numFmtId="0" fontId="16" fillId="0" borderId="1" xfId="0" applyFont="1" applyBorder="1" applyAlignment="1" applyProtection="1">
      <alignment horizontal="center" vertical="center"/>
    </xf>
    <xf numFmtId="0" fontId="17" fillId="0" borderId="53" xfId="0" applyFont="1" applyBorder="1" applyAlignment="1" applyProtection="1">
      <alignment horizontal="left" vertical="center" wrapText="1"/>
    </xf>
    <xf numFmtId="0" fontId="0" fillId="0" borderId="53" xfId="0" applyBorder="1" applyAlignment="1" applyProtection="1">
      <alignment horizontal="center" vertical="center"/>
      <protection locked="0"/>
    </xf>
    <xf numFmtId="0" fontId="21" fillId="0" borderId="0" xfId="0" applyFont="1" applyProtection="1"/>
    <xf numFmtId="0" fontId="17" fillId="0" borderId="0" xfId="0" applyFont="1" applyProtection="1"/>
    <xf numFmtId="0" fontId="8" fillId="0" borderId="0" xfId="0" applyFont="1" applyAlignment="1" applyProtection="1">
      <alignment horizontal="left"/>
    </xf>
    <xf numFmtId="0" fontId="0" fillId="4" borderId="54" xfId="0" applyFill="1" applyBorder="1" applyAlignment="1" applyProtection="1">
      <alignment horizontal="right" vertical="center"/>
      <protection locked="0"/>
    </xf>
    <xf numFmtId="0" fontId="0" fillId="0" borderId="0" xfId="0" applyAlignment="1" applyProtection="1">
      <alignment horizontal="center" vertical="center"/>
    </xf>
    <xf numFmtId="0" fontId="8" fillId="4" borderId="54" xfId="0" applyFont="1" applyFill="1" applyBorder="1" applyAlignment="1" applyProtection="1">
      <alignment horizontal="right" vertical="center"/>
      <protection locked="0"/>
    </xf>
    <xf numFmtId="0" fontId="22" fillId="0" borderId="0" xfId="0" applyFont="1" applyAlignment="1" applyProtection="1">
      <alignment horizontal="left"/>
    </xf>
    <xf numFmtId="0" fontId="10" fillId="0" borderId="10" xfId="0" applyFont="1" applyBorder="1" applyAlignment="1" applyProtection="1">
      <alignment horizontal="center" vertical="center" wrapText="1"/>
    </xf>
    <xf numFmtId="0" fontId="10" fillId="0" borderId="14" xfId="0" applyFont="1" applyBorder="1" applyAlignment="1" applyProtection="1">
      <alignment horizontal="center" vertical="center" wrapText="1"/>
    </xf>
    <xf numFmtId="0" fontId="10" fillId="0" borderId="55" xfId="0" applyFont="1" applyBorder="1" applyAlignment="1" applyProtection="1">
      <alignment horizontal="center" vertical="center" wrapText="1"/>
    </xf>
    <xf numFmtId="0" fontId="18" fillId="0" borderId="12" xfId="0" applyFont="1" applyBorder="1" applyAlignment="1" applyProtection="1">
      <alignment horizontal="left" vertical="center" wrapText="1" shrinkToFit="1"/>
    </xf>
    <xf numFmtId="49" fontId="16" fillId="0" borderId="12" xfId="0" applyNumberFormat="1" applyFont="1" applyBorder="1" applyAlignment="1" applyProtection="1">
      <alignment horizontal="center" vertical="center"/>
    </xf>
    <xf numFmtId="0" fontId="0" fillId="0" borderId="12" xfId="0" applyBorder="1" applyAlignment="1" applyProtection="1">
      <alignment horizontal="center" vertical="center"/>
      <protection locked="0"/>
    </xf>
    <xf numFmtId="0" fontId="18" fillId="0" borderId="13" xfId="0" applyFont="1" applyBorder="1" applyAlignment="1" applyProtection="1">
      <alignment horizontal="left" vertical="center" wrapText="1" shrinkToFit="1"/>
    </xf>
    <xf numFmtId="49" fontId="16" fillId="0" borderId="44" xfId="0" applyNumberFormat="1" applyFont="1" applyBorder="1" applyAlignment="1" applyProtection="1">
      <alignment horizontal="center" vertical="center"/>
    </xf>
    <xf numFmtId="0" fontId="0" fillId="0" borderId="13" xfId="0" applyBorder="1" applyAlignment="1" applyProtection="1">
      <alignment horizontal="center" vertical="center"/>
      <protection locked="0"/>
    </xf>
    <xf numFmtId="0" fontId="18" fillId="0" borderId="8" xfId="0" applyFont="1" applyBorder="1" applyAlignment="1" applyProtection="1">
      <alignment horizontal="left" vertical="center" wrapText="1" shrinkToFit="1"/>
    </xf>
    <xf numFmtId="0" fontId="18" fillId="0" borderId="11" xfId="0" applyFont="1" applyBorder="1" applyAlignment="1" applyProtection="1">
      <alignment horizontal="left" vertical="center" wrapText="1" shrinkToFit="1"/>
    </xf>
    <xf numFmtId="49" fontId="16" fillId="0" borderId="45" xfId="0" applyNumberFormat="1" applyFont="1" applyBorder="1" applyAlignment="1" applyProtection="1">
      <alignment horizontal="center" vertical="center"/>
    </xf>
    <xf numFmtId="0" fontId="0" fillId="0" borderId="11" xfId="0" applyBorder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 vertical="center" wrapText="1"/>
    </xf>
    <xf numFmtId="0" fontId="18" fillId="0" borderId="0" xfId="0" applyFont="1" applyAlignment="1" applyProtection="1">
      <alignment horizontal="left" vertical="center" wrapText="1"/>
    </xf>
    <xf numFmtId="0" fontId="10" fillId="0" borderId="56" xfId="0" applyFont="1" applyBorder="1" applyAlignment="1" applyProtection="1">
      <alignment horizontal="center" vertical="center" wrapText="1"/>
    </xf>
    <xf numFmtId="0" fontId="0" fillId="0" borderId="10" xfId="0" applyBorder="1" applyAlignment="1" applyProtection="1">
      <alignment horizontal="center"/>
    </xf>
    <xf numFmtId="0" fontId="0" fillId="0" borderId="57" xfId="0" applyBorder="1" applyAlignment="1" applyProtection="1">
      <alignment horizontal="center"/>
    </xf>
    <xf numFmtId="0" fontId="8" fillId="0" borderId="8" xfId="0" applyFont="1" applyBorder="1" applyAlignment="1" applyProtection="1">
      <alignment horizontal="left" vertical="center" wrapText="1"/>
    </xf>
    <xf numFmtId="0" fontId="16" fillId="0" borderId="54" xfId="0" applyFont="1" applyBorder="1" applyAlignment="1" applyProtection="1">
      <alignment horizontal="center" vertical="center"/>
    </xf>
    <xf numFmtId="0" fontId="16" fillId="0" borderId="8" xfId="0" applyFont="1" applyBorder="1" applyAlignment="1" applyProtection="1">
      <alignment horizontal="center" vertical="center"/>
      <protection locked="0"/>
    </xf>
    <xf numFmtId="0" fontId="8" fillId="0" borderId="13" xfId="0" applyFont="1" applyBorder="1" applyAlignment="1" applyProtection="1">
      <alignment horizontal="left" vertical="center" wrapText="1"/>
    </xf>
    <xf numFmtId="0" fontId="16" fillId="0" borderId="58" xfId="0" applyFont="1" applyBorder="1" applyAlignment="1" applyProtection="1">
      <alignment horizontal="center" vertical="center"/>
    </xf>
    <xf numFmtId="0" fontId="16" fillId="0" borderId="13" xfId="0" applyFont="1" applyBorder="1" applyAlignment="1" applyProtection="1">
      <alignment horizontal="center" vertical="center"/>
      <protection locked="0"/>
    </xf>
    <xf numFmtId="0" fontId="8" fillId="0" borderId="11" xfId="0" applyFont="1" applyBorder="1" applyAlignment="1" applyProtection="1">
      <alignment horizontal="left" vertical="center" wrapText="1"/>
    </xf>
    <xf numFmtId="0" fontId="16" fillId="0" borderId="37" xfId="0" applyFont="1" applyBorder="1" applyAlignment="1" applyProtection="1">
      <alignment horizontal="center" vertical="center"/>
    </xf>
    <xf numFmtId="0" fontId="16" fillId="0" borderId="11" xfId="0" applyFont="1" applyBorder="1" applyAlignment="1" applyProtection="1">
      <alignment horizontal="center" vertical="center"/>
      <protection locked="0"/>
    </xf>
    <xf numFmtId="0" fontId="20" fillId="0" borderId="19" xfId="0" applyFont="1" applyBorder="1" applyAlignment="1" applyProtection="1">
      <alignment horizontal="center" vertical="center" wrapText="1"/>
    </xf>
    <xf numFmtId="0" fontId="20" fillId="0" borderId="22" xfId="0" applyFont="1" applyBorder="1" applyAlignment="1" applyProtection="1">
      <alignment horizontal="center" vertical="center"/>
    </xf>
    <xf numFmtId="0" fontId="16" fillId="0" borderId="26" xfId="0" applyFont="1" applyBorder="1" applyAlignment="1" applyProtection="1">
      <alignment horizontal="center" vertical="center"/>
    </xf>
    <xf numFmtId="0" fontId="0" fillId="0" borderId="2" xfId="0" applyBorder="1" applyAlignment="1" applyProtection="1">
      <alignment horizontal="center" vertical="center"/>
      <protection locked="0"/>
    </xf>
    <xf numFmtId="0" fontId="20" fillId="0" borderId="10" xfId="0" applyFont="1" applyBorder="1" applyAlignment="1" applyProtection="1">
      <alignment horizontal="center" vertical="center" wrapText="1"/>
    </xf>
    <xf numFmtId="0" fontId="10" fillId="0" borderId="10" xfId="0" applyFont="1" applyBorder="1" applyAlignment="1" applyProtection="1">
      <alignment horizontal="left" vertical="center" wrapText="1"/>
    </xf>
    <xf numFmtId="49" fontId="8" fillId="0" borderId="10" xfId="0" applyNumberFormat="1" applyFont="1" applyBorder="1" applyAlignment="1" applyProtection="1">
      <alignment horizontal="center" vertical="center" wrapText="1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49" fontId="8" fillId="0" borderId="10" xfId="0" applyNumberFormat="1" applyFont="1" applyBorder="1" applyAlignment="1" applyProtection="1">
      <alignment horizontal="center" vertical="center"/>
    </xf>
    <xf numFmtId="0" fontId="10" fillId="0" borderId="46" xfId="0" applyFont="1" applyBorder="1" applyAlignment="1" applyProtection="1">
      <alignment horizontal="left"/>
    </xf>
    <xf numFmtId="0" fontId="10" fillId="0" borderId="46" xfId="0" applyFont="1" applyBorder="1" applyAlignment="1" applyProtection="1">
      <alignment horizontal="left" vertical="center"/>
    </xf>
    <xf numFmtId="0" fontId="10" fillId="0" borderId="0" xfId="0" applyFont="1" applyAlignment="1" applyProtection="1">
      <alignment horizontal="left" vertical="center"/>
    </xf>
    <xf numFmtId="0" fontId="17" fillId="0" borderId="0" xfId="0" applyFont="1" applyAlignment="1" applyProtection="1">
      <alignment horizontal="left" vertical="top"/>
    </xf>
    <xf numFmtId="0" fontId="0" fillId="0" borderId="0" xfId="0" applyAlignment="1" applyProtection="1">
      <alignment horizontal="left"/>
    </xf>
    <xf numFmtId="0" fontId="23" fillId="0" borderId="10" xfId="0" applyFont="1" applyBorder="1" applyAlignment="1" applyProtection="1">
      <alignment horizontal="center" vertical="center"/>
    </xf>
    <xf numFmtId="0" fontId="17" fillId="0" borderId="0" xfId="0" applyFont="1" applyAlignment="1" applyProtection="1">
      <alignment horizontal="center" wrapText="1"/>
    </xf>
    <xf numFmtId="0" fontId="10" fillId="0" borderId="0" xfId="0" applyFont="1" applyAlignment="1" applyProtection="1">
      <alignment horizontal="left" wrapText="1"/>
    </xf>
    <xf numFmtId="0" fontId="0" fillId="4" borderId="54" xfId="0" applyFill="1" applyBorder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left" vertical="top" wrapText="1"/>
    </xf>
    <xf numFmtId="0" fontId="10" fillId="0" borderId="0" xfId="0" applyFont="1" applyAlignment="1" applyProtection="1">
      <alignment horizontal="center" wrapText="1"/>
    </xf>
    <xf numFmtId="0" fontId="10" fillId="0" borderId="0" xfId="0" applyFont="1" applyAlignment="1" applyProtection="1">
      <alignment vertical="top" wrapText="1"/>
    </xf>
    <xf numFmtId="0" fontId="10" fillId="0" borderId="0" xfId="0" applyFont="1" applyAlignment="1" applyProtection="1">
      <alignment horizontal="center"/>
    </xf>
    <xf numFmtId="0" fontId="0" fillId="4" borderId="54" xfId="0" applyFill="1" applyBorder="1" applyAlignment="1" applyProtection="1">
      <alignment horizontal="center"/>
      <protection locked="0"/>
    </xf>
    <xf numFmtId="0" fontId="10" fillId="0" borderId="0" xfId="0" applyFont="1" applyProtection="1"/>
    <xf numFmtId="180" fontId="10" fillId="0" borderId="0" xfId="0" applyNumberFormat="1" applyFont="1" applyAlignment="1" applyProtection="1">
      <alignment horizontal="center"/>
    </xf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center" vertical="justify" wrapText="1"/>
    </xf>
    <xf numFmtId="0" fontId="10" fillId="0" borderId="0" xfId="0" applyFont="1" applyAlignment="1" applyProtection="1">
      <alignment horizontal="center" vertical="center" wrapText="1"/>
    </xf>
    <xf numFmtId="0" fontId="20" fillId="0" borderId="14" xfId="0" applyFont="1" applyBorder="1" applyAlignment="1" applyProtection="1">
      <alignment horizontal="center" vertical="center" wrapText="1"/>
    </xf>
    <xf numFmtId="0" fontId="0" fillId="0" borderId="10" xfId="0" applyBorder="1" applyProtection="1"/>
    <xf numFmtId="0" fontId="20" fillId="0" borderId="0" xfId="0" applyFont="1" applyAlignment="1" applyProtection="1">
      <alignment horizontal="center" vertical="center" wrapText="1"/>
    </xf>
    <xf numFmtId="49" fontId="10" fillId="0" borderId="10" xfId="0" applyNumberFormat="1" applyFont="1" applyBorder="1" applyAlignment="1" applyProtection="1">
      <alignment horizontal="center" vertical="center" wrapText="1"/>
    </xf>
    <xf numFmtId="0" fontId="8" fillId="0" borderId="10" xfId="0" applyFont="1" applyBorder="1" applyAlignment="1" applyProtection="1">
      <alignment horizontal="center" vertical="center" wrapText="1"/>
      <protection locked="0"/>
    </xf>
    <xf numFmtId="49" fontId="10" fillId="0" borderId="9" xfId="0" applyNumberFormat="1" applyFont="1" applyBorder="1" applyAlignment="1" applyProtection="1">
      <alignment horizontal="center" vertical="center" wrapText="1"/>
    </xf>
    <xf numFmtId="0" fontId="8" fillId="0" borderId="9" xfId="0" applyFont="1" applyBorder="1" applyAlignment="1" applyProtection="1">
      <alignment horizontal="center" vertical="center" wrapText="1"/>
      <protection locked="0"/>
    </xf>
    <xf numFmtId="0" fontId="24" fillId="0" borderId="10" xfId="0" applyFont="1" applyBorder="1" applyAlignment="1" applyProtection="1">
      <alignment horizontal="center" vertical="center" wrapText="1"/>
      <protection locked="0"/>
    </xf>
    <xf numFmtId="0" fontId="10" fillId="0" borderId="24" xfId="0" applyFont="1" applyBorder="1" applyAlignment="1" applyProtection="1">
      <alignment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24" fillId="0" borderId="9" xfId="0" applyFont="1" applyBorder="1" applyAlignment="1" applyProtection="1">
      <alignment horizontal="center" vertical="center" wrapText="1"/>
      <protection locked="0"/>
    </xf>
    <xf numFmtId="0" fontId="10" fillId="0" borderId="12" xfId="0" applyFont="1" applyBorder="1" applyAlignment="1" applyProtection="1">
      <alignment horizontal="justify" vertical="center" wrapText="1"/>
    </xf>
    <xf numFmtId="0" fontId="10" fillId="0" borderId="12" xfId="0" applyFont="1" applyBorder="1" applyAlignment="1" applyProtection="1">
      <alignment horizontal="center" vertical="center" wrapText="1"/>
    </xf>
    <xf numFmtId="0" fontId="24" fillId="0" borderId="12" xfId="0" applyFont="1" applyBorder="1" applyAlignment="1" applyProtection="1">
      <alignment horizontal="center" vertical="center" wrapText="1"/>
      <protection locked="0"/>
    </xf>
    <xf numFmtId="0" fontId="10" fillId="0" borderId="13" xfId="0" applyFont="1" applyBorder="1" applyAlignment="1" applyProtection="1">
      <alignment vertical="center" wrapText="1"/>
    </xf>
    <xf numFmtId="0" fontId="10" fillId="0" borderId="13" xfId="0" applyFont="1" applyBorder="1" applyAlignment="1" applyProtection="1">
      <alignment horizontal="center" vertical="center" wrapText="1"/>
    </xf>
    <xf numFmtId="0" fontId="8" fillId="0" borderId="13" xfId="0" applyFont="1" applyBorder="1" applyAlignment="1" applyProtection="1">
      <alignment horizontal="center" vertical="center" wrapText="1"/>
      <protection locked="0"/>
    </xf>
    <xf numFmtId="0" fontId="24" fillId="0" borderId="13" xfId="0" applyFont="1" applyBorder="1" applyAlignment="1" applyProtection="1">
      <alignment horizontal="center" vertical="center" wrapText="1"/>
      <protection locked="0"/>
    </xf>
    <xf numFmtId="0" fontId="10" fillId="0" borderId="59" xfId="0" applyFont="1" applyBorder="1" applyAlignment="1" applyProtection="1">
      <alignment horizontal="center" vertical="center" wrapText="1"/>
    </xf>
    <xf numFmtId="0" fontId="8" fillId="0" borderId="59" xfId="0" applyFont="1" applyBorder="1" applyAlignment="1" applyProtection="1">
      <alignment horizontal="center" vertical="center" wrapText="1"/>
      <protection locked="0"/>
    </xf>
    <xf numFmtId="0" fontId="24" fillId="0" borderId="11" xfId="0" applyFont="1" applyBorder="1" applyAlignment="1" applyProtection="1">
      <alignment horizontal="center" vertical="center" wrapText="1"/>
      <protection locked="0"/>
    </xf>
    <xf numFmtId="0" fontId="10" fillId="0" borderId="12" xfId="0" applyFont="1" applyBorder="1" applyAlignment="1" applyProtection="1">
      <alignment vertical="center" wrapText="1"/>
    </xf>
    <xf numFmtId="49" fontId="10" fillId="0" borderId="13" xfId="0" applyNumberFormat="1" applyFont="1" applyBorder="1" applyAlignment="1" applyProtection="1">
      <alignment horizontal="center" vertical="center" wrapText="1"/>
    </xf>
    <xf numFmtId="49" fontId="8" fillId="0" borderId="13" xfId="0" applyNumberFormat="1" applyFont="1" applyBorder="1" applyAlignment="1" applyProtection="1">
      <alignment horizontal="center" vertical="center" wrapText="1"/>
      <protection locked="0"/>
    </xf>
    <xf numFmtId="0" fontId="10" fillId="0" borderId="11" xfId="0" applyFont="1" applyBorder="1" applyAlignment="1" applyProtection="1">
      <alignment horizontal="center" vertical="center" wrapText="1"/>
    </xf>
    <xf numFmtId="49" fontId="8" fillId="0" borderId="11" xfId="0" applyNumberFormat="1" applyFont="1" applyBorder="1" applyAlignment="1" applyProtection="1">
      <alignment horizontal="center" vertical="center" wrapText="1"/>
      <protection locked="0"/>
    </xf>
    <xf numFmtId="0" fontId="10" fillId="0" borderId="17" xfId="0" applyFont="1" applyBorder="1" applyAlignment="1" applyProtection="1">
      <alignment horizontal="center" vertical="center" wrapText="1"/>
    </xf>
    <xf numFmtId="0" fontId="10" fillId="0" borderId="60" xfId="0" applyFont="1" applyBorder="1" applyAlignment="1" applyProtection="1">
      <alignment horizontal="center" vertical="center" wrapText="1"/>
    </xf>
    <xf numFmtId="0" fontId="16" fillId="0" borderId="56" xfId="0" applyFont="1" applyBorder="1" applyAlignment="1" applyProtection="1">
      <alignment horizontal="center" vertical="center"/>
    </xf>
    <xf numFmtId="1" fontId="16" fillId="0" borderId="56" xfId="0" applyNumberFormat="1" applyFont="1" applyBorder="1" applyAlignment="1" applyProtection="1">
      <alignment horizontal="center" vertical="center"/>
      <protection locked="0"/>
    </xf>
    <xf numFmtId="1" fontId="16" fillId="0" borderId="61" xfId="0" applyNumberFormat="1" applyFont="1" applyBorder="1" applyAlignment="1" applyProtection="1">
      <alignment horizontal="center" vertical="center"/>
      <protection locked="0"/>
    </xf>
    <xf numFmtId="1" fontId="21" fillId="0" borderId="0" xfId="0" applyNumberFormat="1" applyFont="1" applyProtection="1"/>
    <xf numFmtId="0" fontId="10" fillId="0" borderId="10" xfId="0" applyFont="1" applyBorder="1" applyAlignment="1" applyProtection="1">
      <alignment vertical="center" wrapText="1"/>
    </xf>
    <xf numFmtId="1" fontId="16" fillId="0" borderId="62" xfId="0" applyNumberFormat="1" applyFont="1" applyBorder="1" applyAlignment="1" applyProtection="1">
      <alignment horizontal="center" vertical="center"/>
      <protection locked="0"/>
    </xf>
    <xf numFmtId="1" fontId="16" fillId="0" borderId="51" xfId="0" applyNumberFormat="1" applyFont="1" applyBorder="1" applyAlignment="1" applyProtection="1">
      <alignment horizontal="center" vertical="center"/>
      <protection locked="0"/>
    </xf>
    <xf numFmtId="0" fontId="10" fillId="0" borderId="10" xfId="0" applyFont="1" applyBorder="1" applyAlignment="1" applyProtection="1">
      <alignment horizontal="justify" vertical="center" wrapText="1"/>
    </xf>
    <xf numFmtId="1" fontId="16" fillId="0" borderId="63" xfId="0" applyNumberFormat="1" applyFont="1" applyBorder="1" applyAlignment="1" applyProtection="1">
      <alignment horizontal="center" vertical="center"/>
      <protection locked="0"/>
    </xf>
    <xf numFmtId="1" fontId="16" fillId="0" borderId="43" xfId="0" applyNumberFormat="1" applyFont="1" applyBorder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justify" vertical="center" wrapText="1"/>
    </xf>
    <xf numFmtId="49" fontId="16" fillId="0" borderId="46" xfId="0" applyNumberFormat="1" applyFont="1" applyBorder="1" applyAlignment="1" applyProtection="1">
      <alignment horizontal="center" vertical="center"/>
    </xf>
    <xf numFmtId="49" fontId="16" fillId="0" borderId="64" xfId="0" applyNumberFormat="1" applyFont="1" applyBorder="1" applyAlignment="1" applyProtection="1">
      <alignment horizontal="center" vertical="center"/>
    </xf>
    <xf numFmtId="0" fontId="10" fillId="4" borderId="0" xfId="0" applyFont="1" applyFill="1" applyAlignment="1" applyProtection="1">
      <alignment horizontal="center"/>
      <protection locked="0"/>
    </xf>
    <xf numFmtId="180" fontId="17" fillId="2" borderId="0" xfId="0" applyNumberFormat="1" applyFont="1" applyFill="1" applyAlignment="1" applyProtection="1">
      <alignment horizontal="left"/>
    </xf>
    <xf numFmtId="180" fontId="10" fillId="2" borderId="0" xfId="0" applyNumberFormat="1" applyFont="1" applyFill="1" applyAlignment="1" applyProtection="1">
      <alignment horizontal="left"/>
    </xf>
    <xf numFmtId="49" fontId="10" fillId="0" borderId="0" xfId="0" applyNumberFormat="1" applyFont="1" applyAlignment="1" applyProtection="1">
      <alignment horizontal="left" vertical="center"/>
    </xf>
    <xf numFmtId="49" fontId="10" fillId="0" borderId="0" xfId="0" applyNumberFormat="1" applyFont="1" applyAlignment="1" applyProtection="1">
      <alignment horizontal="center" vertical="center"/>
    </xf>
    <xf numFmtId="0" fontId="10" fillId="4" borderId="0" xfId="0" applyFont="1" applyFill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vertical="justify" wrapText="1"/>
    </xf>
    <xf numFmtId="0" fontId="10" fillId="0" borderId="0" xfId="0" applyFont="1" applyAlignment="1" applyProtection="1">
      <alignment vertical="center" wrapText="1"/>
    </xf>
    <xf numFmtId="0" fontId="8" fillId="0" borderId="0" xfId="0" applyFont="1" applyProtection="1"/>
    <xf numFmtId="0" fontId="17" fillId="0" borderId="34" xfId="0" applyFont="1" applyBorder="1" applyAlignment="1" applyProtection="1">
      <alignment horizontal="left"/>
    </xf>
    <xf numFmtId="0" fontId="0" fillId="0" borderId="34" xfId="0" applyBorder="1" applyAlignment="1" applyProtection="1">
      <alignment horizontal="left"/>
    </xf>
    <xf numFmtId="0" fontId="20" fillId="0" borderId="19" xfId="0" applyFont="1" applyBorder="1" applyAlignment="1" applyProtection="1">
      <alignment horizontal="center" vertical="center" textRotation="90" wrapText="1"/>
    </xf>
    <xf numFmtId="0" fontId="20" fillId="0" borderId="51" xfId="0" applyFont="1" applyBorder="1" applyAlignment="1" applyProtection="1">
      <alignment horizontal="center" vertical="center" wrapText="1"/>
    </xf>
    <xf numFmtId="0" fontId="20" fillId="0" borderId="65" xfId="0" applyFont="1" applyBorder="1" applyAlignment="1" applyProtection="1">
      <alignment horizontal="center" vertical="center" textRotation="90" wrapText="1"/>
    </xf>
    <xf numFmtId="0" fontId="20" fillId="0" borderId="21" xfId="0" applyFont="1" applyBorder="1" applyAlignment="1" applyProtection="1">
      <alignment horizontal="center" vertical="center" wrapText="1"/>
    </xf>
    <xf numFmtId="0" fontId="23" fillId="0" borderId="22" xfId="0" applyFont="1" applyBorder="1" applyAlignment="1" applyProtection="1">
      <alignment horizontal="center" vertical="center" textRotation="90" wrapText="1"/>
    </xf>
    <xf numFmtId="0" fontId="20" fillId="0" borderId="43" xfId="0" applyFont="1" applyBorder="1" applyAlignment="1" applyProtection="1">
      <alignment horizontal="center" vertical="center" wrapText="1"/>
    </xf>
    <xf numFmtId="0" fontId="20" fillId="0" borderId="28" xfId="0" applyFont="1" applyBorder="1" applyAlignment="1" applyProtection="1">
      <alignment horizontal="center" vertical="center" textRotation="90" wrapText="1"/>
    </xf>
    <xf numFmtId="0" fontId="20" fillId="0" borderId="7" xfId="0" applyFont="1" applyBorder="1" applyAlignment="1" applyProtection="1">
      <alignment horizontal="center" vertical="center" textRotation="90" wrapText="1"/>
    </xf>
    <xf numFmtId="0" fontId="8" fillId="0" borderId="40" xfId="0" applyFont="1" applyBorder="1" applyAlignment="1" applyProtection="1">
      <alignment horizontal="center" vertical="center" wrapText="1"/>
    </xf>
    <xf numFmtId="0" fontId="8" fillId="0" borderId="66" xfId="0" applyFont="1" applyBorder="1" applyAlignment="1" applyProtection="1">
      <alignment horizontal="center" vertical="center" wrapText="1"/>
    </xf>
    <xf numFmtId="0" fontId="8" fillId="0" borderId="67" xfId="0" applyFont="1" applyBorder="1" applyAlignment="1" applyProtection="1">
      <alignment horizontal="center" vertical="center" wrapText="1"/>
    </xf>
    <xf numFmtId="0" fontId="8" fillId="0" borderId="41" xfId="0" applyFont="1" applyBorder="1" applyAlignment="1" applyProtection="1">
      <alignment horizontal="center" vertical="center" wrapText="1"/>
    </xf>
    <xf numFmtId="0" fontId="19" fillId="0" borderId="1" xfId="0" applyFont="1" applyBorder="1" applyAlignment="1" applyProtection="1">
      <alignment horizontal="left" vertical="center" wrapText="1"/>
    </xf>
    <xf numFmtId="0" fontId="19" fillId="0" borderId="2" xfId="0" applyFont="1" applyBorder="1" applyAlignment="1" applyProtection="1">
      <alignment horizontal="center" vertical="center"/>
    </xf>
    <xf numFmtId="0" fontId="8" fillId="0" borderId="3" xfId="0" applyFont="1" applyBorder="1" applyAlignment="1" applyProtection="1">
      <alignment horizontal="center" vertical="center" wrapText="1"/>
      <protection locked="0"/>
    </xf>
    <xf numFmtId="0" fontId="8" fillId="0" borderId="53" xfId="0" applyFont="1" applyBorder="1" applyAlignment="1" applyProtection="1">
      <alignment horizontal="center" vertical="center" wrapText="1"/>
      <protection locked="0"/>
    </xf>
    <xf numFmtId="0" fontId="8" fillId="0" borderId="68" xfId="0" applyFont="1" applyBorder="1" applyAlignment="1" applyProtection="1">
      <alignment horizontal="left" wrapText="1"/>
    </xf>
    <xf numFmtId="0" fontId="19" fillId="0" borderId="69" xfId="0" applyFont="1" applyBorder="1" applyAlignment="1" applyProtection="1">
      <alignment horizontal="center" vertical="center" wrapText="1"/>
    </xf>
    <xf numFmtId="0" fontId="8" fillId="0" borderId="50" xfId="0" applyFont="1" applyBorder="1" applyAlignment="1" applyProtection="1">
      <alignment horizontal="center" vertical="center" wrapText="1"/>
      <protection locked="0"/>
    </xf>
    <xf numFmtId="0" fontId="8" fillId="0" borderId="70" xfId="0" applyFont="1" applyBorder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left" vertical="top" wrapText="1"/>
    </xf>
    <xf numFmtId="0" fontId="19" fillId="0" borderId="0" xfId="0" applyFont="1" applyAlignment="1" applyProtection="1">
      <alignment horizontal="left" vertical="top" wrapText="1"/>
    </xf>
    <xf numFmtId="0" fontId="19" fillId="0" borderId="0" xfId="0" applyFont="1" applyAlignment="1" applyProtection="1">
      <alignment horizontal="center" vertical="top" wrapText="1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Alignment="1" applyProtection="1">
      <alignment horizontal="center" vertical="top" wrapText="1"/>
    </xf>
    <xf numFmtId="0" fontId="19" fillId="0" borderId="0" xfId="0" applyFont="1" applyAlignment="1" applyProtection="1">
      <alignment horizontal="center" wrapText="1"/>
    </xf>
    <xf numFmtId="0" fontId="17" fillId="0" borderId="0" xfId="0" applyFont="1" applyAlignment="1" applyProtection="1">
      <alignment horizontal="left" vertical="center" wrapText="1"/>
    </xf>
    <xf numFmtId="0" fontId="17" fillId="0" borderId="0" xfId="0" applyFont="1" applyAlignment="1" applyProtection="1">
      <alignment horizontal="left" vertical="center"/>
    </xf>
    <xf numFmtId="0" fontId="8" fillId="0" borderId="0" xfId="0" applyFont="1" applyAlignment="1" applyProtection="1">
      <alignment horizontal="center" vertical="center" wrapText="1"/>
    </xf>
    <xf numFmtId="0" fontId="17" fillId="0" borderId="34" xfId="0" applyFont="1" applyBorder="1" applyAlignment="1" applyProtection="1">
      <alignment horizontal="left" vertical="center"/>
    </xf>
    <xf numFmtId="0" fontId="0" fillId="0" borderId="34" xfId="0" applyBorder="1" applyProtection="1"/>
    <xf numFmtId="0" fontId="20" fillId="0" borderId="52" xfId="0" applyFont="1" applyBorder="1" applyAlignment="1" applyProtection="1">
      <alignment horizontal="center" vertical="center" textRotation="90" wrapText="1"/>
    </xf>
    <xf numFmtId="0" fontId="23" fillId="0" borderId="38" xfId="0" applyFont="1" applyBorder="1" applyAlignment="1" applyProtection="1">
      <alignment horizontal="center" vertical="center" wrapText="1"/>
    </xf>
    <xf numFmtId="0" fontId="20" fillId="0" borderId="71" xfId="0" applyFont="1" applyBorder="1" applyAlignment="1" applyProtection="1">
      <alignment horizontal="center" vertical="center" wrapText="1"/>
    </xf>
    <xf numFmtId="0" fontId="0" fillId="0" borderId="72" xfId="0" applyBorder="1" applyAlignment="1" applyProtection="1">
      <alignment horizontal="center" vertical="center" wrapText="1"/>
    </xf>
    <xf numFmtId="0" fontId="20" fillId="0" borderId="16" xfId="0" applyFont="1" applyBorder="1" applyAlignment="1" applyProtection="1">
      <alignment horizontal="center" vertical="center" textRotation="90" wrapText="1"/>
    </xf>
    <xf numFmtId="0" fontId="18" fillId="0" borderId="40" xfId="0" applyFont="1" applyBorder="1" applyAlignment="1" applyProtection="1">
      <alignment horizontal="center" vertical="center" textRotation="90" wrapText="1"/>
    </xf>
    <xf numFmtId="0" fontId="23" fillId="0" borderId="7" xfId="0" applyFont="1" applyBorder="1" applyAlignment="1" applyProtection="1">
      <alignment horizontal="center" vertical="center" wrapText="1"/>
    </xf>
    <xf numFmtId="0" fontId="0" fillId="0" borderId="36" xfId="0" applyBorder="1" applyAlignment="1" applyProtection="1">
      <alignment horizontal="center" vertical="center" wrapText="1"/>
    </xf>
    <xf numFmtId="0" fontId="0" fillId="0" borderId="6" xfId="0" applyBorder="1" applyAlignment="1" applyProtection="1">
      <alignment horizontal="center" vertical="center" wrapText="1"/>
    </xf>
    <xf numFmtId="0" fontId="0" fillId="0" borderId="73" xfId="0" applyBorder="1" applyAlignment="1" applyProtection="1">
      <alignment textRotation="90" wrapText="1"/>
    </xf>
    <xf numFmtId="0" fontId="23" fillId="0" borderId="5" xfId="0" applyFont="1" applyBorder="1" applyAlignment="1" applyProtection="1">
      <alignment horizontal="center" vertical="center" textRotation="90" wrapText="1"/>
    </xf>
    <xf numFmtId="0" fontId="1" fillId="0" borderId="4" xfId="0" applyFont="1" applyBorder="1" applyAlignment="1" applyProtection="1">
      <alignment horizontal="center" vertical="center" textRotation="90" wrapText="1"/>
    </xf>
    <xf numFmtId="0" fontId="0" fillId="0" borderId="28" xfId="0" applyBorder="1" applyAlignment="1" applyProtection="1">
      <alignment textRotation="90" wrapText="1"/>
    </xf>
    <xf numFmtId="0" fontId="8" fillId="0" borderId="2" xfId="0" applyFont="1" applyBorder="1" applyAlignment="1" applyProtection="1">
      <alignment horizontal="center" vertical="center"/>
    </xf>
    <xf numFmtId="0" fontId="8" fillId="0" borderId="68" xfId="0" applyFont="1" applyBorder="1" applyAlignment="1" applyProtection="1">
      <alignment horizontal="left" vertical="center" wrapText="1" indent="1"/>
    </xf>
    <xf numFmtId="0" fontId="8" fillId="0" borderId="69" xfId="0" applyFont="1" applyBorder="1" applyAlignment="1" applyProtection="1">
      <alignment horizontal="center" vertical="center" wrapText="1"/>
    </xf>
    <xf numFmtId="0" fontId="19" fillId="0" borderId="34" xfId="0" applyFont="1" applyBorder="1" applyAlignment="1" applyProtection="1">
      <alignment horizontal="left" vertical="center"/>
    </xf>
    <xf numFmtId="0" fontId="23" fillId="0" borderId="19" xfId="0" applyFont="1" applyBorder="1" applyProtection="1"/>
    <xf numFmtId="0" fontId="20" fillId="0" borderId="72" xfId="0" applyFont="1" applyBorder="1" applyAlignment="1" applyProtection="1">
      <alignment horizontal="center" vertical="center" wrapText="1"/>
    </xf>
    <xf numFmtId="0" fontId="20" fillId="0" borderId="65" xfId="0" applyFont="1" applyBorder="1" applyAlignment="1" applyProtection="1">
      <alignment horizontal="center" vertical="center" wrapText="1"/>
    </xf>
    <xf numFmtId="0" fontId="23" fillId="0" borderId="22" xfId="0" applyFont="1" applyBorder="1" applyProtection="1"/>
    <xf numFmtId="0" fontId="20" fillId="0" borderId="14" xfId="0" applyFont="1" applyBorder="1" applyAlignment="1" applyProtection="1">
      <alignment horizontal="center" vertical="center" textRotation="90" wrapText="1"/>
    </xf>
    <xf numFmtId="0" fontId="8" fillId="0" borderId="19" xfId="0" applyFont="1" applyBorder="1" applyAlignment="1" applyProtection="1">
      <alignment horizontal="center" vertical="center" wrapText="1"/>
    </xf>
    <xf numFmtId="0" fontId="23" fillId="0" borderId="21" xfId="0" applyFont="1" applyBorder="1" applyProtection="1"/>
    <xf numFmtId="0" fontId="0" fillId="0" borderId="74" xfId="0" applyBorder="1" applyAlignment="1" applyProtection="1">
      <alignment horizontal="center" vertical="center" textRotation="90" wrapText="1"/>
    </xf>
    <xf numFmtId="0" fontId="20" fillId="0" borderId="22" xfId="0" applyFont="1" applyBorder="1" applyAlignment="1" applyProtection="1">
      <alignment horizontal="center" vertical="center" wrapText="1"/>
    </xf>
    <xf numFmtId="0" fontId="18" fillId="0" borderId="21" xfId="0" applyFont="1" applyBorder="1" applyAlignment="1" applyProtection="1">
      <alignment horizontal="center" vertical="center" wrapText="1"/>
    </xf>
    <xf numFmtId="0" fontId="0" fillId="0" borderId="9" xfId="0" applyBorder="1" applyAlignment="1" applyProtection="1">
      <alignment horizontal="center" vertical="center" textRotation="90" wrapText="1"/>
    </xf>
    <xf numFmtId="0" fontId="20" fillId="0" borderId="25" xfId="0" applyFont="1" applyBorder="1" applyAlignment="1" applyProtection="1">
      <alignment horizontal="center" vertical="center" wrapText="1"/>
    </xf>
    <xf numFmtId="0" fontId="20" fillId="0" borderId="30" xfId="0" applyFont="1" applyBorder="1" applyAlignment="1" applyProtection="1">
      <alignment vertical="center" wrapText="1"/>
    </xf>
    <xf numFmtId="0" fontId="20" fillId="0" borderId="26" xfId="0" applyFont="1" applyBorder="1" applyAlignment="1" applyProtection="1">
      <alignment horizontal="center" vertical="center" wrapText="1"/>
    </xf>
    <xf numFmtId="0" fontId="8" fillId="0" borderId="25" xfId="0" applyFont="1" applyBorder="1" applyAlignment="1" applyProtection="1">
      <alignment horizontal="center" vertical="center" wrapText="1"/>
    </xf>
    <xf numFmtId="0" fontId="8" fillId="0" borderId="26" xfId="0" applyFont="1" applyBorder="1" applyAlignment="1" applyProtection="1">
      <alignment horizontal="center" vertical="center" wrapText="1"/>
    </xf>
    <xf numFmtId="0" fontId="8" fillId="0" borderId="34" xfId="0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8" fillId="0" borderId="3" xfId="0" applyFont="1" applyBorder="1" applyAlignment="1" applyProtection="1">
      <alignment horizontal="center" vertical="center" wrapText="1"/>
    </xf>
    <xf numFmtId="0" fontId="8" fillId="0" borderId="2" xfId="0" applyFont="1" applyBorder="1" applyAlignment="1" applyProtection="1">
      <alignment horizontal="center" vertical="center" wrapText="1"/>
    </xf>
    <xf numFmtId="0" fontId="8" fillId="0" borderId="10" xfId="0" applyFont="1" applyBorder="1" applyAlignment="1" applyProtection="1">
      <alignment horizontal="center" vertical="center" wrapText="1"/>
    </xf>
    <xf numFmtId="0" fontId="8" fillId="0" borderId="68" xfId="0" applyFont="1" applyBorder="1" applyAlignment="1" applyProtection="1">
      <alignment horizontal="center" vertical="center"/>
      <protection locked="0"/>
    </xf>
    <xf numFmtId="0" fontId="8" fillId="0" borderId="69" xfId="0" applyFont="1" applyBorder="1" applyAlignment="1" applyProtection="1">
      <alignment horizontal="center" vertical="center"/>
      <protection locked="0"/>
    </xf>
    <xf numFmtId="0" fontId="8" fillId="0" borderId="34" xfId="0" applyFont="1" applyBorder="1" applyAlignment="1" applyProtection="1">
      <alignment horizontal="center" vertical="center"/>
      <protection locked="0"/>
    </xf>
    <xf numFmtId="0" fontId="8" fillId="0" borderId="70" xfId="0" applyFont="1" applyBorder="1" applyAlignment="1" applyProtection="1">
      <alignment horizontal="center" vertical="center"/>
      <protection locked="0"/>
    </xf>
    <xf numFmtId="0" fontId="8" fillId="0" borderId="50" xfId="0" applyFont="1" applyBorder="1" applyAlignment="1" applyProtection="1">
      <alignment horizontal="center" vertical="center"/>
      <protection locked="0"/>
    </xf>
    <xf numFmtId="0" fontId="8" fillId="4" borderId="54" xfId="0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</xf>
    <xf numFmtId="0" fontId="8" fillId="0" borderId="0" xfId="0" applyFont="1" applyAlignment="1" applyProtection="1">
      <alignment vertical="center"/>
    </xf>
    <xf numFmtId="0" fontId="16" fillId="0" borderId="19" xfId="0" applyFont="1" applyBorder="1" applyAlignment="1" applyProtection="1">
      <alignment wrapText="1"/>
    </xf>
    <xf numFmtId="0" fontId="20" fillId="0" borderId="63" xfId="0" applyFont="1" applyBorder="1" applyAlignment="1" applyProtection="1">
      <alignment horizontal="center" vertical="center" textRotation="90" wrapText="1"/>
    </xf>
    <xf numFmtId="0" fontId="16" fillId="0" borderId="44" xfId="0" applyFont="1" applyBorder="1" applyAlignment="1" applyProtection="1">
      <alignment textRotation="90" wrapText="1"/>
    </xf>
    <xf numFmtId="0" fontId="8" fillId="0" borderId="73" xfId="0" applyFont="1" applyBorder="1" applyAlignment="1" applyProtection="1">
      <alignment horizontal="center" vertical="center" wrapText="1"/>
    </xf>
    <xf numFmtId="0" fontId="8" fillId="0" borderId="73" xfId="0" applyFont="1" applyBorder="1" applyAlignment="1" applyProtection="1">
      <alignment horizontal="center"/>
    </xf>
    <xf numFmtId="0" fontId="8" fillId="0" borderId="35" xfId="0" applyFont="1" applyBorder="1" applyAlignment="1" applyProtection="1">
      <alignment horizontal="center"/>
    </xf>
    <xf numFmtId="0" fontId="16" fillId="0" borderId="45" xfId="0" applyFont="1" applyBorder="1" applyProtection="1"/>
    <xf numFmtId="0" fontId="8" fillId="0" borderId="33" xfId="0" applyFont="1" applyBorder="1" applyAlignment="1" applyProtection="1">
      <alignment horizontal="center" vertical="center"/>
      <protection locked="0"/>
    </xf>
    <xf numFmtId="0" fontId="16" fillId="0" borderId="61" xfId="0" applyFont="1" applyBorder="1" applyAlignment="1" applyProtection="1">
      <alignment horizontal="center" vertical="center"/>
      <protection locked="0"/>
    </xf>
    <xf numFmtId="0" fontId="8" fillId="0" borderId="75" xfId="0" applyFont="1" applyBorder="1" applyAlignment="1" applyProtection="1">
      <alignment horizontal="center" vertical="center"/>
      <protection locked="0"/>
    </xf>
    <xf numFmtId="0" fontId="16" fillId="0" borderId="76" xfId="0" applyFont="1" applyBorder="1" applyAlignment="1" applyProtection="1">
      <alignment horizontal="center" vertical="center"/>
      <protection locked="0"/>
    </xf>
    <xf numFmtId="0" fontId="19" fillId="0" borderId="0" xfId="0" applyFont="1" applyAlignment="1" applyProtection="1">
      <alignment horizontal="left" wrapText="1"/>
    </xf>
    <xf numFmtId="0" fontId="8" fillId="0" borderId="0" xfId="0" applyFont="1" applyAlignment="1" applyProtection="1">
      <alignment horizontal="left" wrapText="1"/>
    </xf>
    <xf numFmtId="0" fontId="23" fillId="0" borderId="46" xfId="0" applyFont="1" applyBorder="1" applyAlignment="1" applyProtection="1">
      <alignment wrapText="1"/>
    </xf>
    <xf numFmtId="0" fontId="23" fillId="0" borderId="60" xfId="0" applyFont="1" applyBorder="1" applyAlignment="1" applyProtection="1">
      <alignment wrapText="1"/>
    </xf>
    <xf numFmtId="0" fontId="23" fillId="0" borderId="36" xfId="0" applyFont="1" applyBorder="1" applyAlignment="1" applyProtection="1">
      <alignment wrapText="1"/>
    </xf>
    <xf numFmtId="0" fontId="23" fillId="0" borderId="54" xfId="0" applyFont="1" applyBorder="1" applyAlignment="1" applyProtection="1">
      <alignment wrapText="1"/>
    </xf>
    <xf numFmtId="0" fontId="23" fillId="0" borderId="49" xfId="0" applyFont="1" applyBorder="1" applyAlignment="1" applyProtection="1">
      <alignment wrapText="1"/>
    </xf>
    <xf numFmtId="0" fontId="20" fillId="0" borderId="22" xfId="0" applyFont="1" applyBorder="1" applyAlignment="1" applyProtection="1">
      <alignment horizontal="center" vertical="center" textRotation="90" wrapText="1"/>
    </xf>
    <xf numFmtId="0" fontId="8" fillId="0" borderId="41" xfId="0" applyFont="1" applyBorder="1" applyAlignment="1" applyProtection="1">
      <alignment horizontal="center"/>
    </xf>
    <xf numFmtId="0" fontId="8" fillId="0" borderId="66" xfId="0" applyFont="1" applyBorder="1" applyAlignment="1" applyProtection="1">
      <alignment horizontal="center"/>
    </xf>
    <xf numFmtId="0" fontId="8" fillId="0" borderId="53" xfId="0" applyFont="1" applyBorder="1" applyAlignment="1" applyProtection="1">
      <alignment horizontal="center" vertical="center"/>
      <protection locked="0"/>
    </xf>
    <xf numFmtId="0" fontId="8" fillId="0" borderId="2" xfId="0" applyFont="1" applyBorder="1" applyAlignment="1" applyProtection="1">
      <alignment horizontal="center" vertical="center"/>
      <protection locked="0"/>
    </xf>
    <xf numFmtId="0" fontId="20" fillId="0" borderId="52" xfId="0" applyFont="1" applyBorder="1" applyAlignment="1" applyProtection="1">
      <alignment horizontal="center" vertical="center" wrapText="1"/>
    </xf>
    <xf numFmtId="0" fontId="20" fillId="0" borderId="12" xfId="0" applyFont="1" applyBorder="1" applyAlignment="1" applyProtection="1">
      <alignment horizontal="center" vertical="center" wrapText="1"/>
    </xf>
    <xf numFmtId="0" fontId="0" fillId="0" borderId="13" xfId="0" applyBorder="1" applyAlignment="1" applyProtection="1">
      <alignment horizontal="center" vertical="center" wrapText="1"/>
    </xf>
    <xf numFmtId="0" fontId="0" fillId="0" borderId="11" xfId="0" applyBorder="1" applyAlignment="1" applyProtection="1">
      <alignment horizontal="center" vertical="center" wrapText="1"/>
    </xf>
    <xf numFmtId="0" fontId="8" fillId="0" borderId="10" xfId="0" applyFont="1" applyBorder="1" applyAlignment="1" applyProtection="1">
      <alignment horizontal="center"/>
    </xf>
    <xf numFmtId="0" fontId="8" fillId="0" borderId="0" xfId="0" applyFont="1" applyAlignment="1" applyProtection="1">
      <alignment horizontal="center"/>
    </xf>
    <xf numFmtId="0" fontId="0" fillId="0" borderId="0" xfId="0" applyAlignment="1" applyProtection="1">
      <alignment vertical="center"/>
    </xf>
    <xf numFmtId="0" fontId="16" fillId="0" borderId="0" xfId="0" applyFont="1" applyProtection="1"/>
    <xf numFmtId="0" fontId="8" fillId="0" borderId="18" xfId="0" applyFont="1" applyBorder="1" applyAlignment="1" applyProtection="1">
      <alignment horizontal="center" vertical="center" textRotation="90" wrapText="1"/>
    </xf>
    <xf numFmtId="0" fontId="8" fillId="0" borderId="62" xfId="0" applyFont="1" applyBorder="1" applyAlignment="1" applyProtection="1">
      <alignment horizontal="center" vertical="center" wrapText="1"/>
    </xf>
    <xf numFmtId="0" fontId="8" fillId="0" borderId="20" xfId="0" applyFont="1" applyBorder="1" applyAlignment="1" applyProtection="1">
      <alignment horizontal="center" vertical="center" wrapText="1"/>
    </xf>
    <xf numFmtId="0" fontId="8" fillId="0" borderId="47" xfId="0" applyFont="1" applyBorder="1" applyAlignment="1" applyProtection="1">
      <alignment horizontal="center" vertical="center" wrapText="1"/>
    </xf>
    <xf numFmtId="0" fontId="8" fillId="0" borderId="51" xfId="0" applyFont="1" applyBorder="1" applyAlignment="1" applyProtection="1">
      <alignment horizontal="center" vertical="center" wrapText="1"/>
    </xf>
    <xf numFmtId="0" fontId="25" fillId="0" borderId="62" xfId="0" applyFont="1" applyBorder="1" applyAlignment="1" applyProtection="1">
      <alignment horizontal="center" vertical="center" wrapText="1"/>
    </xf>
    <xf numFmtId="0" fontId="25" fillId="0" borderId="47" xfId="0" applyFont="1" applyBorder="1" applyAlignment="1" applyProtection="1">
      <alignment horizontal="center" vertical="center" wrapText="1"/>
    </xf>
    <xf numFmtId="0" fontId="8" fillId="0" borderId="21" xfId="0" applyFont="1" applyBorder="1" applyAlignment="1" applyProtection="1">
      <alignment horizontal="center" vertical="center" textRotation="90" wrapText="1"/>
    </xf>
    <xf numFmtId="0" fontId="8" fillId="0" borderId="63" xfId="0" applyFont="1" applyBorder="1" applyAlignment="1" applyProtection="1">
      <alignment horizontal="center" vertical="center" wrapText="1"/>
    </xf>
    <xf numFmtId="0" fontId="19" fillId="0" borderId="29" xfId="0" applyFont="1" applyBorder="1" applyAlignment="1" applyProtection="1">
      <alignment horizontal="center" vertical="center" wrapText="1"/>
    </xf>
    <xf numFmtId="0" fontId="8" fillId="0" borderId="43" xfId="0" applyFont="1" applyBorder="1" applyAlignment="1" applyProtection="1">
      <alignment horizontal="center" vertical="center" wrapText="1"/>
    </xf>
    <xf numFmtId="0" fontId="19" fillId="0" borderId="64" xfId="0" applyFont="1" applyBorder="1" applyAlignment="1" applyProtection="1">
      <alignment horizontal="center" vertical="center" wrapText="1"/>
    </xf>
    <xf numFmtId="0" fontId="19" fillId="0" borderId="77" xfId="0" applyFont="1" applyBorder="1" applyAlignment="1" applyProtection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0" fontId="19" fillId="0" borderId="73" xfId="0" applyFont="1" applyBorder="1" applyAlignment="1" applyProtection="1">
      <alignment horizontal="center" vertical="center" wrapText="1"/>
    </xf>
    <xf numFmtId="0" fontId="16" fillId="0" borderId="41" xfId="0" applyFont="1" applyBorder="1" applyAlignment="1" applyProtection="1">
      <alignment horizontal="center" vertical="center" wrapText="1"/>
    </xf>
    <xf numFmtId="0" fontId="8" fillId="0" borderId="25" xfId="0" applyFont="1" applyBorder="1" applyAlignment="1" applyProtection="1">
      <alignment horizontal="center" vertical="center" textRotation="90" wrapText="1"/>
    </xf>
    <xf numFmtId="0" fontId="8" fillId="0" borderId="35" xfId="0" applyFont="1" applyBorder="1" applyAlignment="1" applyProtection="1">
      <alignment horizontal="center" vertical="center" wrapText="1"/>
    </xf>
    <xf numFmtId="0" fontId="19" fillId="0" borderId="68" xfId="0" applyFont="1" applyBorder="1" applyAlignment="1" applyProtection="1">
      <alignment horizontal="center" vertical="center" wrapText="1"/>
    </xf>
    <xf numFmtId="0" fontId="20" fillId="0" borderId="9" xfId="0" applyFont="1" applyBorder="1" applyAlignment="1">
      <alignment horizontal="center" vertical="center" wrapText="1"/>
    </xf>
    <xf numFmtId="0" fontId="19" fillId="0" borderId="70" xfId="0" applyFont="1" applyBorder="1" applyAlignment="1" applyProtection="1">
      <alignment horizontal="center" vertical="center" wrapText="1"/>
    </xf>
    <xf numFmtId="0" fontId="16" fillId="0" borderId="70" xfId="0" applyFont="1" applyBorder="1" applyAlignment="1" applyProtection="1">
      <alignment horizontal="center" vertical="center"/>
    </xf>
    <xf numFmtId="0" fontId="16" fillId="0" borderId="1" xfId="0" applyFont="1" applyBorder="1" applyAlignment="1" applyProtection="1">
      <alignment horizontal="center" vertical="center" wrapText="1"/>
    </xf>
    <xf numFmtId="0" fontId="16" fillId="0" borderId="2" xfId="0" applyFont="1" applyBorder="1" applyAlignment="1" applyProtection="1">
      <alignment horizontal="center" vertical="center" wrapText="1"/>
    </xf>
    <xf numFmtId="0" fontId="16" fillId="0" borderId="57" xfId="0" applyFont="1" applyBorder="1" applyAlignment="1" applyProtection="1">
      <alignment horizontal="center" vertical="center" wrapText="1"/>
    </xf>
    <xf numFmtId="0" fontId="16" fillId="0" borderId="53" xfId="0" applyFont="1" applyBorder="1" applyAlignment="1" applyProtection="1">
      <alignment horizontal="center" vertical="center" wrapText="1"/>
    </xf>
    <xf numFmtId="0" fontId="16" fillId="0" borderId="21" xfId="51" applyFont="1" applyBorder="1" applyAlignment="1" applyProtection="1">
      <alignment horizontal="center" vertical="center" wrapText="1"/>
    </xf>
    <xf numFmtId="0" fontId="8" fillId="0" borderId="63" xfId="51" applyFont="1" applyBorder="1" applyAlignment="1" applyProtection="1">
      <alignment horizontal="left" vertical="center" wrapText="1" indent="1"/>
    </xf>
    <xf numFmtId="0" fontId="8" fillId="0" borderId="4" xfId="0" applyFont="1" applyBorder="1" applyAlignment="1" applyProtection="1">
      <alignment horizontal="center" vertical="center" wrapText="1"/>
      <protection locked="0"/>
    </xf>
    <xf numFmtId="0" fontId="16" fillId="0" borderId="51" xfId="0" applyFont="1" applyBorder="1" applyAlignment="1" applyProtection="1">
      <alignment horizontal="center" vertical="center" wrapText="1"/>
      <protection locked="0"/>
    </xf>
    <xf numFmtId="0" fontId="16" fillId="0" borderId="47" xfId="0" applyFont="1" applyBorder="1" applyAlignment="1" applyProtection="1">
      <alignment horizontal="center" vertical="center" wrapText="1"/>
      <protection locked="0"/>
    </xf>
    <xf numFmtId="0" fontId="26" fillId="0" borderId="38" xfId="0" applyFont="1" applyBorder="1" applyAlignment="1" applyProtection="1">
      <alignment horizontal="center" vertical="center" wrapText="1"/>
    </xf>
    <xf numFmtId="0" fontId="8" fillId="0" borderId="6" xfId="0" applyFont="1" applyBorder="1" applyAlignment="1" applyProtection="1">
      <alignment horizontal="center" vertical="center" wrapText="1"/>
      <protection locked="0"/>
    </xf>
    <xf numFmtId="0" fontId="8" fillId="0" borderId="28" xfId="0" applyFont="1" applyBorder="1" applyAlignment="1" applyProtection="1">
      <alignment horizontal="center" vertical="center" wrapText="1"/>
      <protection locked="0"/>
    </xf>
    <xf numFmtId="0" fontId="8" fillId="0" borderId="21" xfId="0" applyFont="1" applyBorder="1" applyAlignment="1" applyProtection="1">
      <alignment horizontal="center" vertical="center" wrapText="1"/>
      <protection locked="0"/>
    </xf>
    <xf numFmtId="0" fontId="8" fillId="0" borderId="43" xfId="0" applyFont="1" applyBorder="1" applyAlignment="1" applyProtection="1">
      <alignment horizontal="center" vertical="center" wrapText="1"/>
      <protection locked="0"/>
    </xf>
    <xf numFmtId="0" fontId="8" fillId="0" borderId="7" xfId="0" applyFont="1" applyBorder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center" vertical="center" textRotation="180"/>
    </xf>
    <xf numFmtId="0" fontId="16" fillId="0" borderId="0" xfId="0" applyFont="1" applyAlignment="1" applyProtection="1">
      <alignment horizontal="center" vertical="center" wrapText="1"/>
    </xf>
    <xf numFmtId="0" fontId="25" fillId="0" borderId="51" xfId="0" applyFont="1" applyBorder="1" applyAlignment="1" applyProtection="1">
      <alignment horizontal="center" vertical="center" wrapText="1"/>
    </xf>
    <xf numFmtId="0" fontId="20" fillId="0" borderId="63" xfId="0" applyFont="1" applyBorder="1" applyAlignment="1" applyProtection="1">
      <alignment horizontal="center" vertical="center" wrapText="1"/>
    </xf>
    <xf numFmtId="0" fontId="8" fillId="0" borderId="70" xfId="0" applyFont="1" applyBorder="1" applyAlignment="1" applyProtection="1">
      <alignment horizontal="center" vertical="center" wrapText="1"/>
    </xf>
    <xf numFmtId="0" fontId="16" fillId="0" borderId="33" xfId="0" applyFont="1" applyBorder="1" applyAlignment="1" applyProtection="1">
      <alignment horizontal="center" vertical="center" wrapText="1"/>
    </xf>
    <xf numFmtId="0" fontId="16" fillId="0" borderId="56" xfId="0" applyFont="1" applyBorder="1" applyAlignment="1" applyProtection="1">
      <alignment horizontal="center" vertical="center" wrapText="1"/>
    </xf>
    <xf numFmtId="0" fontId="16" fillId="0" borderId="61" xfId="0" applyFont="1" applyBorder="1" applyAlignment="1" applyProtection="1">
      <alignment horizontal="center" vertical="center" wrapText="1"/>
    </xf>
    <xf numFmtId="0" fontId="16" fillId="0" borderId="38" xfId="0" applyFont="1" applyBorder="1" applyAlignment="1" applyProtection="1">
      <alignment horizontal="center" vertical="center" wrapText="1"/>
      <protection locked="0"/>
    </xf>
    <xf numFmtId="0" fontId="16" fillId="0" borderId="28" xfId="0" applyFont="1" applyBorder="1" applyAlignment="1" applyProtection="1">
      <alignment horizontal="center" vertical="center" wrapText="1"/>
      <protection locked="0"/>
    </xf>
    <xf numFmtId="0" fontId="26" fillId="0" borderId="28" xfId="0" applyFont="1" applyBorder="1" applyAlignment="1" applyProtection="1">
      <alignment horizontal="center" vertical="center" wrapText="1"/>
    </xf>
    <xf numFmtId="0" fontId="16" fillId="0" borderId="7" xfId="0" applyFont="1" applyBorder="1" applyAlignment="1" applyProtection="1">
      <alignment horizontal="center" vertical="center" wrapText="1"/>
      <protection locked="0"/>
    </xf>
    <xf numFmtId="0" fontId="22" fillId="0" borderId="7" xfId="0" applyFont="1" applyBorder="1" applyAlignment="1" applyProtection="1">
      <alignment horizontal="center" vertical="center" wrapText="1"/>
    </xf>
    <xf numFmtId="0" fontId="16" fillId="0" borderId="40" xfId="51" applyFont="1" applyBorder="1" applyAlignment="1" applyProtection="1">
      <alignment horizontal="center" vertical="center" wrapText="1"/>
    </xf>
    <xf numFmtId="0" fontId="8" fillId="0" borderId="78" xfId="51" applyFont="1" applyBorder="1" applyAlignment="1" applyProtection="1">
      <alignment horizontal="left" vertical="center" wrapText="1" indent="1"/>
    </xf>
    <xf numFmtId="49" fontId="16" fillId="0" borderId="21" xfId="51" applyNumberFormat="1" applyFont="1" applyBorder="1" applyAlignment="1" applyProtection="1">
      <alignment horizontal="center" vertical="center" wrapText="1"/>
    </xf>
    <xf numFmtId="0" fontId="8" fillId="0" borderId="63" xfId="51" applyFont="1" applyBorder="1" applyAlignment="1" applyProtection="1">
      <alignment horizontal="left" vertical="center" wrapText="1" indent="2"/>
    </xf>
    <xf numFmtId="0" fontId="11" fillId="0" borderId="0" xfId="0" applyFont="1" applyAlignment="1" applyProtection="1">
      <alignment horizontal="center" vertical="center" wrapText="1"/>
    </xf>
    <xf numFmtId="0" fontId="17" fillId="0" borderId="0" xfId="0" applyFont="1" applyAlignment="1" applyProtection="1">
      <alignment horizontal="center" vertical="center" wrapText="1"/>
    </xf>
    <xf numFmtId="0" fontId="8" fillId="0" borderId="63" xfId="0" applyFont="1" applyBorder="1" applyAlignment="1" applyProtection="1">
      <alignment horizontal="left" vertical="center" wrapText="1"/>
    </xf>
    <xf numFmtId="0" fontId="16" fillId="0" borderId="3" xfId="0" applyFont="1" applyBorder="1" applyAlignment="1" applyProtection="1">
      <alignment horizontal="center" vertical="center" wrapText="1"/>
    </xf>
    <xf numFmtId="0" fontId="16" fillId="0" borderId="10" xfId="0" applyFont="1" applyBorder="1" applyAlignment="1" applyProtection="1">
      <alignment horizontal="center" vertical="center" wrapText="1"/>
    </xf>
    <xf numFmtId="0" fontId="16" fillId="0" borderId="17" xfId="0" applyFont="1" applyBorder="1" applyAlignment="1" applyProtection="1">
      <alignment horizontal="center" vertical="center" wrapText="1"/>
    </xf>
    <xf numFmtId="0" fontId="27" fillId="0" borderId="29" xfId="0" applyFont="1" applyBorder="1" applyAlignment="1" applyProtection="1">
      <alignment horizontal="left" vertical="center" wrapText="1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8" fillId="0" borderId="2" xfId="0" applyFont="1" applyBorder="1" applyAlignment="1" applyProtection="1">
      <alignment horizontal="center" vertical="center" wrapText="1"/>
      <protection locked="0"/>
    </xf>
    <xf numFmtId="0" fontId="22" fillId="0" borderId="53" xfId="0" applyFont="1" applyBorder="1" applyAlignment="1" applyProtection="1">
      <alignment horizontal="center" vertical="center" wrapText="1"/>
    </xf>
    <xf numFmtId="0" fontId="16" fillId="0" borderId="7" xfId="0" applyFont="1" applyBorder="1" applyAlignment="1" applyProtection="1">
      <alignment horizontal="center" vertical="center" wrapText="1"/>
    </xf>
    <xf numFmtId="0" fontId="8" fillId="0" borderId="63" xfId="0" applyFont="1" applyBorder="1" applyAlignment="1" applyProtection="1">
      <alignment horizontal="left" vertical="center" wrapText="1" indent="1"/>
    </xf>
    <xf numFmtId="0" fontId="8" fillId="0" borderId="22" xfId="0" applyFont="1" applyBorder="1" applyAlignment="1" applyProtection="1">
      <alignment horizontal="center" vertical="center" wrapText="1"/>
      <protection locked="0"/>
    </xf>
    <xf numFmtId="0" fontId="8" fillId="0" borderId="5" xfId="0" applyFont="1" applyBorder="1" applyAlignment="1" applyProtection="1">
      <alignment horizontal="center" vertical="center" wrapText="1"/>
      <protection locked="0"/>
    </xf>
    <xf numFmtId="0" fontId="16" fillId="0" borderId="21" xfId="0" applyFont="1" applyBorder="1" applyAlignment="1" applyProtection="1">
      <alignment horizontal="center" vertical="center" wrapText="1"/>
    </xf>
    <xf numFmtId="0" fontId="8" fillId="0" borderId="25" xfId="0" applyFont="1" applyBorder="1" applyAlignment="1" applyProtection="1">
      <alignment horizontal="center" vertical="center" wrapText="1"/>
      <protection locked="0"/>
    </xf>
    <xf numFmtId="0" fontId="8" fillId="0" borderId="48" xfId="0" applyFont="1" applyBorder="1" applyAlignment="1" applyProtection="1">
      <alignment horizontal="center" vertical="center" wrapText="1"/>
      <protection locked="0"/>
    </xf>
    <xf numFmtId="0" fontId="8" fillId="0" borderId="26" xfId="0" applyFont="1" applyBorder="1" applyAlignment="1" applyProtection="1">
      <alignment horizontal="center" vertical="center" wrapText="1"/>
      <protection locked="0"/>
    </xf>
    <xf numFmtId="0" fontId="16" fillId="0" borderId="64" xfId="0" applyFont="1" applyBorder="1" applyAlignment="1" applyProtection="1">
      <alignment horizontal="center" vertical="center" wrapText="1"/>
    </xf>
    <xf numFmtId="0" fontId="8" fillId="0" borderId="64" xfId="0" applyFont="1" applyBorder="1" applyAlignment="1" applyProtection="1">
      <alignment horizontal="left" vertical="center" wrapText="1" indent="1"/>
    </xf>
    <xf numFmtId="0" fontId="22" fillId="0" borderId="0" xfId="0" applyFont="1" applyAlignment="1" applyProtection="1">
      <alignment horizontal="center" vertical="center" wrapText="1"/>
    </xf>
    <xf numFmtId="0" fontId="22" fillId="0" borderId="64" xfId="0" applyFont="1" applyBorder="1" applyAlignment="1" applyProtection="1">
      <alignment horizontal="center" vertical="center" wrapText="1"/>
    </xf>
    <xf numFmtId="0" fontId="16" fillId="0" borderId="64" xfId="0" applyFont="1" applyBorder="1" applyAlignment="1" applyProtection="1">
      <alignment vertical="center" wrapText="1"/>
    </xf>
    <xf numFmtId="0" fontId="26" fillId="0" borderId="0" xfId="0" applyFont="1" applyAlignment="1" applyProtection="1">
      <alignment vertical="center" wrapText="1"/>
    </xf>
    <xf numFmtId="0" fontId="8" fillId="0" borderId="43" xfId="0" applyFont="1" applyBorder="1" applyAlignment="1" applyProtection="1">
      <alignment horizontal="left" vertical="center" wrapText="1"/>
    </xf>
    <xf numFmtId="0" fontId="8" fillId="0" borderId="33" xfId="0" applyFont="1" applyBorder="1" applyAlignment="1" applyProtection="1">
      <alignment horizontal="center" vertical="center" wrapText="1"/>
      <protection locked="0"/>
    </xf>
    <xf numFmtId="0" fontId="8" fillId="0" borderId="63" xfId="0" applyFont="1" applyBorder="1" applyAlignment="1" applyProtection="1">
      <alignment horizontal="center" vertical="center" wrapText="1"/>
      <protection locked="0"/>
    </xf>
    <xf numFmtId="0" fontId="8" fillId="0" borderId="36" xfId="0" applyFont="1" applyBorder="1" applyAlignment="1" applyProtection="1">
      <alignment horizontal="center" vertical="center" wrapText="1"/>
      <protection locked="0"/>
    </xf>
    <xf numFmtId="0" fontId="8" fillId="0" borderId="30" xfId="0" applyFont="1" applyBorder="1" applyAlignment="1" applyProtection="1">
      <alignment horizontal="center" vertical="center" wrapText="1"/>
      <protection locked="0"/>
    </xf>
    <xf numFmtId="0" fontId="11" fillId="0" borderId="34" xfId="0" applyFont="1" applyBorder="1" applyAlignment="1" applyProtection="1">
      <alignment horizontal="center" vertical="center" wrapText="1"/>
    </xf>
    <xf numFmtId="0" fontId="28" fillId="0" borderId="14" xfId="0" applyFont="1" applyBorder="1" applyAlignment="1" applyProtection="1">
      <alignment horizontal="center" vertical="center" textRotation="90" wrapText="1"/>
    </xf>
    <xf numFmtId="0" fontId="15" fillId="0" borderId="14" xfId="0" applyFont="1" applyBorder="1" applyAlignment="1" applyProtection="1">
      <alignment horizontal="center" vertical="center" wrapText="1"/>
    </xf>
    <xf numFmtId="0" fontId="15" fillId="0" borderId="17" xfId="0" applyFont="1" applyBorder="1" applyAlignment="1" applyProtection="1">
      <alignment horizontal="center" vertical="center" wrapText="1"/>
    </xf>
    <xf numFmtId="0" fontId="15" fillId="0" borderId="46" xfId="0" applyFont="1" applyBorder="1" applyAlignment="1" applyProtection="1">
      <alignment horizontal="center" vertical="center" wrapText="1"/>
    </xf>
    <xf numFmtId="0" fontId="29" fillId="0" borderId="74" xfId="0" applyFont="1" applyBorder="1" applyAlignment="1" applyProtection="1">
      <alignment horizontal="center" vertical="center" textRotation="90"/>
    </xf>
    <xf numFmtId="0" fontId="15" fillId="0" borderId="74" xfId="0" applyFont="1" applyBorder="1" applyAlignment="1" applyProtection="1">
      <alignment horizontal="center" vertical="center"/>
    </xf>
    <xf numFmtId="0" fontId="14" fillId="0" borderId="21" xfId="0" applyFont="1" applyBorder="1" applyAlignment="1" applyProtection="1">
      <alignment horizontal="center" vertical="center" wrapText="1"/>
    </xf>
    <xf numFmtId="0" fontId="15" fillId="0" borderId="63" xfId="0" applyFont="1" applyBorder="1" applyAlignment="1" applyProtection="1">
      <alignment horizontal="center" vertical="center" wrapText="1"/>
    </xf>
    <xf numFmtId="0" fontId="15" fillId="0" borderId="58" xfId="0" applyFont="1" applyBorder="1" applyAlignment="1" applyProtection="1">
      <alignment horizontal="center" vertical="center" wrapText="1"/>
    </xf>
    <xf numFmtId="0" fontId="15" fillId="0" borderId="7" xfId="0" applyFont="1" applyBorder="1" applyAlignment="1" applyProtection="1">
      <alignment horizontal="center" vertical="center" wrapText="1"/>
    </xf>
    <xf numFmtId="0" fontId="29" fillId="0" borderId="8" xfId="0" applyFont="1" applyBorder="1" applyAlignment="1" applyProtection="1">
      <alignment horizontal="center" vertical="center" textRotation="90"/>
    </xf>
    <xf numFmtId="0" fontId="29" fillId="0" borderId="8" xfId="0" applyFont="1" applyBorder="1" applyAlignment="1" applyProtection="1">
      <alignment horizontal="center" vertical="center"/>
    </xf>
    <xf numFmtId="0" fontId="14" fillId="0" borderId="25" xfId="0" applyFont="1" applyBorder="1" applyAlignment="1" applyProtection="1">
      <alignment horizontal="center" vertical="center" wrapText="1"/>
    </xf>
    <xf numFmtId="0" fontId="15" fillId="0" borderId="30" xfId="0" applyFont="1" applyBorder="1" applyAlignment="1" applyProtection="1">
      <alignment horizontal="center" vertical="center" wrapText="1"/>
    </xf>
    <xf numFmtId="0" fontId="30" fillId="0" borderId="11" xfId="0" applyFont="1" applyBorder="1" applyAlignment="1" applyProtection="1">
      <alignment horizontal="center"/>
    </xf>
    <xf numFmtId="0" fontId="14" fillId="0" borderId="11" xfId="0" applyFont="1" applyBorder="1" applyAlignment="1" applyProtection="1">
      <alignment horizontal="center" vertical="center"/>
    </xf>
    <xf numFmtId="0" fontId="14" fillId="0" borderId="1" xfId="0" applyFont="1" applyBorder="1" applyAlignment="1" applyProtection="1">
      <alignment horizontal="center" vertical="center"/>
    </xf>
    <xf numFmtId="0" fontId="14" fillId="0" borderId="53" xfId="0" applyFont="1" applyBorder="1" applyAlignment="1" applyProtection="1">
      <alignment horizontal="center" vertical="center"/>
    </xf>
    <xf numFmtId="0" fontId="31" fillId="0" borderId="12" xfId="0" applyFont="1" applyBorder="1" applyAlignment="1" applyProtection="1">
      <alignment horizontal="center" vertical="center"/>
    </xf>
    <xf numFmtId="0" fontId="14" fillId="0" borderId="12" xfId="0" applyFont="1" applyBorder="1" applyAlignment="1" applyProtection="1">
      <alignment horizontal="left" vertical="center" wrapText="1"/>
    </xf>
    <xf numFmtId="0" fontId="31" fillId="0" borderId="18" xfId="0" applyFont="1" applyBorder="1" applyAlignment="1" applyProtection="1">
      <alignment horizontal="center" vertical="center"/>
      <protection locked="0"/>
    </xf>
    <xf numFmtId="0" fontId="31" fillId="0" borderId="38" xfId="0" applyFont="1" applyBorder="1" applyAlignment="1" applyProtection="1">
      <alignment horizontal="center" vertical="center"/>
      <protection locked="0"/>
    </xf>
    <xf numFmtId="0" fontId="31" fillId="0" borderId="8" xfId="0" applyFont="1" applyBorder="1" applyAlignment="1" applyProtection="1">
      <alignment horizontal="center" vertical="center"/>
    </xf>
    <xf numFmtId="0" fontId="15" fillId="0" borderId="8" xfId="0" applyFont="1" applyBorder="1" applyAlignment="1" applyProtection="1">
      <alignment horizontal="left" vertical="center" wrapText="1"/>
    </xf>
    <xf numFmtId="0" fontId="31" fillId="0" borderId="4" xfId="0" applyFont="1" applyBorder="1" applyAlignment="1" applyProtection="1">
      <alignment horizontal="center" vertical="center"/>
      <protection locked="0"/>
    </xf>
    <xf numFmtId="0" fontId="31" fillId="0" borderId="28" xfId="0" applyFont="1" applyBorder="1" applyAlignment="1" applyProtection="1">
      <alignment horizontal="center" vertical="center"/>
      <protection locked="0"/>
    </xf>
    <xf numFmtId="0" fontId="31" fillId="0" borderId="13" xfId="0" applyFont="1" applyBorder="1" applyAlignment="1" applyProtection="1">
      <alignment horizontal="center" vertical="justify"/>
    </xf>
    <xf numFmtId="0" fontId="15" fillId="0" borderId="13" xfId="0" applyFont="1" applyBorder="1" applyAlignment="1" applyProtection="1">
      <alignment horizontal="left" vertical="center" wrapText="1"/>
    </xf>
    <xf numFmtId="0" fontId="31" fillId="0" borderId="21" xfId="0" applyFont="1" applyBorder="1" applyAlignment="1" applyProtection="1">
      <alignment horizontal="center" vertical="center"/>
      <protection locked="0"/>
    </xf>
    <xf numFmtId="0" fontId="31" fillId="0" borderId="7" xfId="0" applyFont="1" applyBorder="1" applyAlignment="1" applyProtection="1">
      <alignment horizontal="center" vertical="center"/>
      <protection locked="0"/>
    </xf>
    <xf numFmtId="0" fontId="31" fillId="0" borderId="13" xfId="0" applyFont="1" applyBorder="1" applyAlignment="1" applyProtection="1">
      <alignment horizontal="center" vertical="center"/>
    </xf>
    <xf numFmtId="0" fontId="0" fillId="0" borderId="0" xfId="0" applyAlignment="1" applyProtection="1">
      <alignment textRotation="180"/>
    </xf>
    <xf numFmtId="0" fontId="31" fillId="0" borderId="40" xfId="0" applyFont="1" applyBorder="1" applyAlignment="1" applyProtection="1">
      <alignment horizontal="center" vertical="center"/>
      <protection locked="0"/>
    </xf>
    <xf numFmtId="0" fontId="31" fillId="0" borderId="41" xfId="0" applyFont="1" applyBorder="1" applyAlignment="1" applyProtection="1">
      <alignment horizontal="center" vertical="center"/>
      <protection locked="0"/>
    </xf>
    <xf numFmtId="0" fontId="18" fillId="0" borderId="74" xfId="0" applyFont="1" applyBorder="1" applyAlignment="1" applyProtection="1">
      <alignment horizontal="center" vertical="center"/>
    </xf>
    <xf numFmtId="0" fontId="15" fillId="0" borderId="74" xfId="0" applyFont="1" applyBorder="1" applyAlignment="1" applyProtection="1">
      <alignment horizontal="left" vertical="center" wrapText="1"/>
    </xf>
    <xf numFmtId="49" fontId="31" fillId="0" borderId="13" xfId="0" applyNumberFormat="1" applyFont="1" applyBorder="1" applyAlignment="1" applyProtection="1">
      <alignment horizontal="center" vertical="center"/>
    </xf>
    <xf numFmtId="49" fontId="31" fillId="0" borderId="74" xfId="0" applyNumberFormat="1" applyFont="1" applyBorder="1" applyAlignment="1" applyProtection="1">
      <alignment horizontal="center" vertical="center"/>
    </xf>
    <xf numFmtId="0" fontId="31" fillId="0" borderId="40" xfId="0" applyFont="1" applyBorder="1" applyAlignment="1" applyProtection="1">
      <alignment horizontal="center" vertical="center"/>
    </xf>
    <xf numFmtId="0" fontId="31" fillId="0" borderId="41" xfId="0" applyFont="1" applyBorder="1" applyAlignment="1" applyProtection="1">
      <alignment horizontal="center" vertical="center"/>
    </xf>
    <xf numFmtId="0" fontId="32" fillId="0" borderId="18" xfId="0" applyFont="1" applyBorder="1" applyAlignment="1" applyProtection="1">
      <alignment horizontal="center" vertical="center"/>
      <protection locked="0"/>
    </xf>
    <xf numFmtId="0" fontId="31" fillId="0" borderId="25" xfId="0" applyFont="1" applyBorder="1" applyAlignment="1" applyProtection="1">
      <alignment horizontal="center" vertical="center"/>
      <protection locked="0"/>
    </xf>
    <xf numFmtId="0" fontId="31" fillId="0" borderId="30" xfId="0" applyFont="1" applyBorder="1" applyAlignment="1" applyProtection="1">
      <alignment horizontal="center" vertical="center"/>
      <protection locked="0"/>
    </xf>
    <xf numFmtId="0" fontId="31" fillId="0" borderId="74" xfId="0" applyFont="1" applyBorder="1" applyAlignment="1" applyProtection="1">
      <alignment horizontal="center" vertical="center"/>
    </xf>
    <xf numFmtId="0" fontId="31" fillId="0" borderId="77" xfId="0" applyFont="1" applyBorder="1" applyAlignment="1" applyProtection="1">
      <alignment horizontal="center" vertical="center"/>
      <protection locked="0"/>
    </xf>
    <xf numFmtId="0" fontId="31" fillId="0" borderId="73" xfId="0" applyFont="1" applyBorder="1" applyAlignment="1" applyProtection="1">
      <alignment horizontal="center" vertical="center"/>
      <protection locked="0"/>
    </xf>
    <xf numFmtId="49" fontId="31" fillId="0" borderId="10" xfId="0" applyNumberFormat="1" applyFont="1" applyBorder="1" applyAlignment="1" applyProtection="1">
      <alignment horizontal="center" vertical="center"/>
    </xf>
    <xf numFmtId="0" fontId="14" fillId="0" borderId="53" xfId="0" applyFont="1" applyBorder="1" applyAlignment="1" applyProtection="1">
      <alignment horizontal="left" vertical="center" wrapText="1"/>
    </xf>
    <xf numFmtId="0" fontId="31" fillId="0" borderId="1" xfId="0" applyFont="1" applyBorder="1" applyAlignment="1" applyProtection="1">
      <alignment horizontal="center" vertical="center"/>
      <protection locked="0"/>
    </xf>
    <xf numFmtId="0" fontId="31" fillId="0" borderId="53" xfId="0" applyFont="1" applyBorder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vertical="center" wrapText="1"/>
    </xf>
    <xf numFmtId="0" fontId="11" fillId="0" borderId="34" xfId="0" applyFont="1" applyBorder="1" applyAlignment="1" applyProtection="1">
      <alignment vertical="center" wrapText="1"/>
    </xf>
    <xf numFmtId="0" fontId="15" fillId="0" borderId="43" xfId="0" applyFont="1" applyBorder="1" applyAlignment="1" applyProtection="1">
      <alignment horizontal="center" vertical="center" wrapText="1"/>
    </xf>
    <xf numFmtId="0" fontId="15" fillId="0" borderId="7" xfId="0" applyFont="1" applyBorder="1" applyAlignment="1" applyProtection="1">
      <alignment horizontal="center" vertical="center"/>
    </xf>
    <xf numFmtId="0" fontId="33" fillId="0" borderId="78" xfId="0" applyFont="1" applyBorder="1" applyAlignment="1" applyProtection="1">
      <alignment horizontal="center" vertical="center" wrapText="1"/>
    </xf>
    <xf numFmtId="0" fontId="33" fillId="0" borderId="7" xfId="0" applyFont="1" applyBorder="1" applyAlignment="1" applyProtection="1">
      <alignment horizontal="center" vertical="center" wrapText="1"/>
    </xf>
    <xf numFmtId="0" fontId="33" fillId="0" borderId="30" xfId="0" applyFont="1" applyBorder="1" applyAlignment="1" applyProtection="1">
      <alignment horizontal="center" vertical="center" wrapText="1"/>
    </xf>
    <xf numFmtId="0" fontId="34" fillId="0" borderId="53" xfId="0" applyFont="1" applyBorder="1" applyAlignment="1" applyProtection="1">
      <alignment horizontal="center" vertical="center"/>
    </xf>
    <xf numFmtId="0" fontId="31" fillId="0" borderId="19" xfId="0" applyFont="1" applyBorder="1" applyAlignment="1" applyProtection="1">
      <alignment horizontal="center" vertical="center"/>
      <protection locked="0"/>
    </xf>
    <xf numFmtId="0" fontId="32" fillId="0" borderId="38" xfId="0" applyFont="1" applyBorder="1" applyAlignment="1" applyProtection="1">
      <alignment horizontal="center" vertical="center"/>
      <protection locked="0"/>
    </xf>
    <xf numFmtId="0" fontId="32" fillId="0" borderId="19" xfId="0" applyFont="1" applyBorder="1" applyAlignment="1" applyProtection="1">
      <alignment horizontal="center" vertical="center"/>
      <protection locked="0"/>
    </xf>
    <xf numFmtId="0" fontId="31" fillId="0" borderId="18" xfId="0" applyFont="1" applyBorder="1" applyAlignment="1" applyProtection="1">
      <alignment horizontal="center" vertical="center"/>
    </xf>
    <xf numFmtId="0" fontId="31" fillId="0" borderId="5" xfId="0" applyFont="1" applyBorder="1" applyAlignment="1" applyProtection="1">
      <alignment horizontal="center" vertical="center"/>
      <protection locked="0"/>
    </xf>
    <xf numFmtId="0" fontId="18" fillId="0" borderId="4" xfId="0" applyFont="1" applyBorder="1" applyAlignment="1" applyProtection="1">
      <alignment horizontal="center" vertical="center"/>
      <protection locked="0"/>
    </xf>
    <xf numFmtId="0" fontId="18" fillId="0" borderId="28" xfId="0" applyFont="1" applyBorder="1" applyAlignment="1" applyProtection="1">
      <alignment horizontal="center" vertical="center"/>
      <protection locked="0"/>
    </xf>
    <xf numFmtId="0" fontId="18" fillId="0" borderId="5" xfId="0" applyFont="1" applyBorder="1" applyAlignment="1" applyProtection="1">
      <alignment horizontal="center" vertical="center"/>
      <protection locked="0"/>
    </xf>
    <xf numFmtId="0" fontId="31" fillId="0" borderId="22" xfId="0" applyFont="1" applyBorder="1" applyAlignment="1" applyProtection="1">
      <alignment horizontal="center" vertical="center"/>
      <protection locked="0"/>
    </xf>
    <xf numFmtId="0" fontId="18" fillId="0" borderId="21" xfId="0" applyFont="1" applyBorder="1" applyAlignment="1" applyProtection="1">
      <alignment horizontal="center" vertical="center"/>
      <protection locked="0"/>
    </xf>
    <xf numFmtId="0" fontId="18" fillId="0" borderId="7" xfId="0" applyFont="1" applyBorder="1" applyAlignment="1" applyProtection="1">
      <alignment horizontal="center" vertical="center"/>
      <protection locked="0"/>
    </xf>
    <xf numFmtId="0" fontId="18" fillId="0" borderId="22" xfId="0" applyFont="1" applyBorder="1" applyAlignment="1" applyProtection="1">
      <alignment horizontal="center" vertical="center"/>
      <protection locked="0"/>
    </xf>
    <xf numFmtId="0" fontId="31" fillId="0" borderId="66" xfId="0" applyFont="1" applyBorder="1" applyAlignment="1" applyProtection="1">
      <alignment horizontal="center" vertical="center"/>
      <protection locked="0"/>
    </xf>
    <xf numFmtId="0" fontId="18" fillId="0" borderId="40" xfId="0" applyFont="1" applyBorder="1" applyAlignment="1" applyProtection="1">
      <alignment horizontal="center" vertical="center"/>
      <protection locked="0"/>
    </xf>
    <xf numFmtId="0" fontId="18" fillId="0" borderId="41" xfId="0" applyFont="1" applyBorder="1" applyAlignment="1" applyProtection="1">
      <alignment horizontal="center" vertical="center"/>
      <protection locked="0"/>
    </xf>
    <xf numFmtId="0" fontId="18" fillId="0" borderId="66" xfId="0" applyFont="1" applyBorder="1" applyAlignment="1" applyProtection="1">
      <alignment horizontal="center" vertical="center"/>
      <protection locked="0"/>
    </xf>
    <xf numFmtId="0" fontId="31" fillId="0" borderId="66" xfId="0" applyFont="1" applyBorder="1" applyAlignment="1" applyProtection="1">
      <alignment horizontal="center" vertical="center"/>
    </xf>
    <xf numFmtId="0" fontId="18" fillId="0" borderId="40" xfId="0" applyFont="1" applyBorder="1" applyAlignment="1" applyProtection="1">
      <alignment horizontal="center" vertical="center"/>
    </xf>
    <xf numFmtId="0" fontId="18" fillId="0" borderId="41" xfId="0" applyFont="1" applyBorder="1" applyAlignment="1" applyProtection="1">
      <alignment horizontal="center" vertical="center"/>
    </xf>
    <xf numFmtId="0" fontId="18" fillId="0" borderId="66" xfId="0" applyFont="1" applyBorder="1" applyAlignment="1" applyProtection="1">
      <alignment horizontal="center" vertical="center"/>
    </xf>
    <xf numFmtId="0" fontId="31" fillId="0" borderId="26" xfId="0" applyFont="1" applyBorder="1" applyAlignment="1" applyProtection="1">
      <alignment horizontal="center" vertical="center"/>
      <protection locked="0"/>
    </xf>
    <xf numFmtId="0" fontId="18" fillId="0" borderId="30" xfId="0" applyFont="1" applyBorder="1" applyAlignment="1" applyProtection="1">
      <alignment horizontal="center" vertical="center"/>
      <protection locked="0"/>
    </xf>
    <xf numFmtId="0" fontId="18" fillId="0" borderId="26" xfId="0" applyFont="1" applyBorder="1" applyAlignment="1" applyProtection="1">
      <alignment horizontal="center" vertical="center"/>
      <protection locked="0"/>
    </xf>
    <xf numFmtId="0" fontId="31" fillId="0" borderId="16" xfId="0" applyFont="1" applyBorder="1" applyAlignment="1" applyProtection="1">
      <alignment horizontal="center" vertical="center"/>
      <protection locked="0"/>
    </xf>
    <xf numFmtId="0" fontId="18" fillId="0" borderId="77" xfId="0" applyFont="1" applyBorder="1" applyAlignment="1" applyProtection="1">
      <alignment horizontal="center" vertical="center"/>
      <protection locked="0"/>
    </xf>
    <xf numFmtId="0" fontId="18" fillId="0" borderId="73" xfId="0" applyFont="1" applyBorder="1" applyAlignment="1" applyProtection="1">
      <alignment horizontal="center" vertical="center"/>
      <protection locked="0"/>
    </xf>
    <xf numFmtId="0" fontId="18" fillId="0" borderId="16" xfId="0" applyFont="1" applyBorder="1" applyAlignment="1" applyProtection="1">
      <alignment horizontal="center" vertical="center"/>
      <protection locked="0"/>
    </xf>
    <xf numFmtId="0" fontId="31" fillId="0" borderId="79" xfId="0" applyFont="1" applyBorder="1" applyAlignment="1" applyProtection="1">
      <alignment horizontal="center" vertical="center"/>
    </xf>
    <xf numFmtId="0" fontId="31" fillId="0" borderId="2" xfId="0" applyFont="1" applyBorder="1" applyAlignment="1" applyProtection="1">
      <alignment horizontal="center" vertical="center"/>
      <protection locked="0"/>
    </xf>
    <xf numFmtId="0" fontId="18" fillId="0" borderId="1" xfId="0" applyFont="1" applyBorder="1" applyAlignment="1" applyProtection="1">
      <alignment horizontal="center" vertical="center"/>
      <protection locked="0"/>
    </xf>
    <xf numFmtId="0" fontId="18" fillId="0" borderId="53" xfId="0" applyFont="1" applyBorder="1" applyAlignment="1" applyProtection="1">
      <alignment horizontal="center" vertical="center"/>
      <protection locked="0"/>
    </xf>
    <xf numFmtId="0" fontId="18" fillId="0" borderId="2" xfId="0" applyFont="1" applyBorder="1" applyAlignment="1" applyProtection="1">
      <alignment horizontal="center" vertical="center"/>
      <protection locked="0"/>
    </xf>
    <xf numFmtId="0" fontId="31" fillId="0" borderId="25" xfId="0" applyFont="1" applyBorder="1" applyAlignment="1" applyProtection="1">
      <alignment horizontal="center" vertical="center"/>
    </xf>
    <xf numFmtId="0" fontId="31" fillId="0" borderId="0" xfId="0" applyFont="1" applyAlignment="1" applyProtection="1">
      <alignment horizontal="center" vertical="center"/>
    </xf>
    <xf numFmtId="0" fontId="15" fillId="0" borderId="60" xfId="0" applyFont="1" applyBorder="1" applyAlignment="1" applyProtection="1">
      <alignment horizontal="center" vertical="center" wrapText="1"/>
    </xf>
    <xf numFmtId="0" fontId="33" fillId="0" borderId="64" xfId="0" applyFont="1" applyBorder="1" applyAlignment="1" applyProtection="1">
      <alignment horizontal="center" vertical="center" wrapText="1"/>
    </xf>
    <xf numFmtId="0" fontId="33" fillId="0" borderId="42" xfId="0" applyFont="1" applyBorder="1" applyAlignment="1" applyProtection="1">
      <alignment horizontal="center" vertical="center" wrapText="1"/>
    </xf>
    <xf numFmtId="0" fontId="33" fillId="0" borderId="63" xfId="0" applyFont="1" applyBorder="1" applyAlignment="1" applyProtection="1">
      <alignment horizontal="center" vertical="center" wrapText="1"/>
    </xf>
    <xf numFmtId="0" fontId="33" fillId="0" borderId="58" xfId="0" applyFont="1" applyBorder="1" applyAlignment="1" applyProtection="1">
      <alignment horizontal="center" vertical="center" wrapText="1"/>
    </xf>
    <xf numFmtId="0" fontId="33" fillId="0" borderId="43" xfId="0" applyFont="1" applyBorder="1" applyAlignment="1" applyProtection="1">
      <alignment horizontal="center" vertical="center" wrapText="1"/>
    </xf>
    <xf numFmtId="0" fontId="33" fillId="0" borderId="35" xfId="0" applyFont="1" applyBorder="1" applyAlignment="1" applyProtection="1">
      <alignment horizontal="center" vertical="center" wrapText="1"/>
    </xf>
    <xf numFmtId="0" fontId="34" fillId="0" borderId="33" xfId="0" applyFont="1" applyBorder="1" applyAlignment="1" applyProtection="1">
      <alignment horizontal="center" vertical="center"/>
    </xf>
    <xf numFmtId="0" fontId="34" fillId="0" borderId="2" xfId="0" applyFont="1" applyBorder="1" applyAlignment="1" applyProtection="1">
      <alignment horizontal="center" vertical="center"/>
    </xf>
    <xf numFmtId="0" fontId="31" fillId="0" borderId="38" xfId="0" applyFont="1" applyBorder="1" applyAlignment="1" applyProtection="1">
      <alignment horizontal="center" vertical="center"/>
    </xf>
    <xf numFmtId="0" fontId="31" fillId="0" borderId="19" xfId="0" applyFont="1" applyBorder="1" applyAlignment="1" applyProtection="1">
      <alignment horizontal="center" vertical="center"/>
    </xf>
    <xf numFmtId="0" fontId="31" fillId="0" borderId="65" xfId="0" applyFont="1" applyBorder="1" applyAlignment="1" applyProtection="1">
      <alignment horizontal="center" vertical="center"/>
    </xf>
    <xf numFmtId="0" fontId="31" fillId="0" borderId="52" xfId="0" applyFont="1" applyBorder="1" applyAlignment="1" applyProtection="1">
      <alignment horizontal="center" vertical="center"/>
    </xf>
    <xf numFmtId="0" fontId="31" fillId="0" borderId="30" xfId="0" applyFont="1" applyBorder="1" applyAlignment="1" applyProtection="1">
      <alignment horizontal="center" vertical="center"/>
    </xf>
    <xf numFmtId="0" fontId="31" fillId="0" borderId="26" xfId="0" applyFont="1" applyBorder="1" applyAlignment="1" applyProtection="1">
      <alignment horizontal="center" vertical="center"/>
    </xf>
    <xf numFmtId="0" fontId="15" fillId="0" borderId="20" xfId="0" applyFont="1" applyBorder="1" applyAlignment="1" applyProtection="1">
      <alignment horizontal="center" vertical="center" wrapText="1"/>
    </xf>
    <xf numFmtId="0" fontId="15" fillId="0" borderId="47" xfId="0" applyFont="1" applyBorder="1" applyAlignment="1" applyProtection="1">
      <alignment horizontal="center" vertical="center" wrapText="1"/>
    </xf>
    <xf numFmtId="49" fontId="31" fillId="0" borderId="12" xfId="0" applyNumberFormat="1" applyFont="1" applyBorder="1" applyAlignment="1" applyProtection="1">
      <alignment horizontal="center" vertical="center"/>
    </xf>
    <xf numFmtId="0" fontId="15" fillId="0" borderId="12" xfId="0" applyFont="1" applyBorder="1" applyAlignment="1" applyProtection="1">
      <alignment horizontal="left" vertical="center" wrapText="1"/>
    </xf>
    <xf numFmtId="0" fontId="31" fillId="0" borderId="21" xfId="0" applyFont="1" applyBorder="1" applyAlignment="1" applyProtection="1">
      <alignment horizontal="center" vertical="center"/>
    </xf>
    <xf numFmtId="0" fontId="31" fillId="0" borderId="7" xfId="0" applyFont="1" applyBorder="1" applyAlignment="1" applyProtection="1">
      <alignment horizontal="center" vertical="center"/>
    </xf>
    <xf numFmtId="0" fontId="31" fillId="0" borderId="59" xfId="0" applyFont="1" applyBorder="1" applyAlignment="1" applyProtection="1">
      <alignment horizontal="center" vertical="center"/>
    </xf>
    <xf numFmtId="0" fontId="15" fillId="0" borderId="11" xfId="0" applyFont="1" applyBorder="1" applyAlignment="1">
      <alignment horizontal="left" vertical="center" wrapText="1"/>
    </xf>
    <xf numFmtId="1" fontId="31" fillId="0" borderId="41" xfId="0" applyNumberFormat="1" applyFont="1" applyBorder="1" applyAlignment="1" applyProtection="1">
      <alignment horizontal="center" vertical="center"/>
      <protection locked="0"/>
    </xf>
    <xf numFmtId="0" fontId="18" fillId="0" borderId="10" xfId="0" applyFont="1" applyBorder="1" applyAlignment="1" applyProtection="1">
      <alignment horizontal="center" vertical="center"/>
    </xf>
    <xf numFmtId="0" fontId="14" fillId="0" borderId="10" xfId="0" applyFont="1" applyBorder="1" applyAlignment="1" applyProtection="1">
      <alignment horizontal="left" vertical="center" wrapText="1"/>
    </xf>
    <xf numFmtId="49" fontId="31" fillId="0" borderId="8" xfId="0" applyNumberFormat="1" applyFont="1" applyBorder="1" applyAlignment="1" applyProtection="1">
      <alignment horizontal="center" vertical="center"/>
    </xf>
    <xf numFmtId="0" fontId="14" fillId="0" borderId="8" xfId="0" applyFont="1" applyBorder="1" applyAlignment="1" applyProtection="1">
      <alignment horizontal="left" vertical="center" wrapText="1"/>
    </xf>
    <xf numFmtId="0" fontId="15" fillId="0" borderId="13" xfId="0" applyFont="1" applyBorder="1" applyAlignment="1" applyProtection="1">
      <alignment horizontal="left" vertical="center" wrapText="1" indent="1"/>
    </xf>
    <xf numFmtId="0" fontId="15" fillId="0" borderId="59" xfId="0" applyFont="1" applyBorder="1" applyAlignment="1" applyProtection="1">
      <alignment horizontal="left" vertical="center" wrapText="1" indent="1"/>
    </xf>
    <xf numFmtId="0" fontId="24" fillId="0" borderId="0" xfId="0" applyFont="1" applyProtection="1"/>
    <xf numFmtId="0" fontId="18" fillId="0" borderId="38" xfId="0" applyFont="1" applyBorder="1" applyAlignment="1" applyProtection="1">
      <alignment horizontal="center" vertical="center"/>
      <protection locked="0"/>
    </xf>
    <xf numFmtId="0" fontId="18" fillId="0" borderId="38" xfId="0" applyFont="1" applyBorder="1" applyAlignment="1" applyProtection="1">
      <alignment horizontal="center" vertical="center"/>
    </xf>
    <xf numFmtId="0" fontId="18" fillId="0" borderId="7" xfId="0" applyFont="1" applyBorder="1" applyAlignment="1" applyProtection="1">
      <alignment horizontal="center" vertical="center"/>
    </xf>
    <xf numFmtId="1" fontId="18" fillId="0" borderId="41" xfId="0" applyNumberFormat="1" applyFont="1" applyBorder="1" applyAlignment="1" applyProtection="1">
      <alignment horizontal="center" vertical="center"/>
      <protection locked="0"/>
    </xf>
    <xf numFmtId="0" fontId="35" fillId="0" borderId="0" xfId="0" applyFont="1" applyProtection="1"/>
    <xf numFmtId="0" fontId="15" fillId="0" borderId="39" xfId="0" applyFont="1" applyBorder="1" applyAlignment="1" applyProtection="1">
      <alignment horizontal="center" vertical="center" wrapText="1"/>
    </xf>
    <xf numFmtId="0" fontId="18" fillId="0" borderId="19" xfId="0" applyFont="1" applyBorder="1" applyAlignment="1" applyProtection="1">
      <alignment horizontal="center" vertical="center"/>
    </xf>
    <xf numFmtId="0" fontId="36" fillId="0" borderId="0" xfId="0" applyFont="1" applyProtection="1"/>
    <xf numFmtId="49" fontId="31" fillId="0" borderId="59" xfId="0" applyNumberFormat="1" applyFont="1" applyBorder="1" applyAlignment="1" applyProtection="1">
      <alignment horizontal="center" vertical="center"/>
    </xf>
    <xf numFmtId="0" fontId="15" fillId="0" borderId="59" xfId="0" applyFont="1" applyBorder="1" applyAlignment="1" applyProtection="1">
      <alignment horizontal="left" vertical="center" wrapText="1"/>
    </xf>
    <xf numFmtId="0" fontId="31" fillId="0" borderId="8" xfId="0" applyFont="1" applyBorder="1" applyAlignment="1" applyProtection="1">
      <alignment horizontal="center" vertical="justify"/>
    </xf>
    <xf numFmtId="0" fontId="18" fillId="0" borderId="13" xfId="0" applyFont="1" applyBorder="1" applyAlignment="1" applyProtection="1">
      <alignment horizontal="center" vertical="center"/>
    </xf>
    <xf numFmtId="0" fontId="18" fillId="0" borderId="22" xfId="0" applyFont="1" applyBorder="1" applyAlignment="1" applyProtection="1">
      <alignment horizontal="center" vertical="center"/>
    </xf>
    <xf numFmtId="0" fontId="37" fillId="0" borderId="0" xfId="0" applyFont="1" applyAlignment="1" applyProtection="1">
      <alignment vertical="center"/>
    </xf>
    <xf numFmtId="0" fontId="37" fillId="0" borderId="34" xfId="0" applyFont="1" applyBorder="1" applyAlignment="1" applyProtection="1">
      <alignment vertical="center"/>
    </xf>
    <xf numFmtId="0" fontId="31" fillId="0" borderId="11" xfId="0" applyFont="1" applyBorder="1" applyAlignment="1" applyProtection="1">
      <alignment horizontal="center" vertical="center"/>
    </xf>
    <xf numFmtId="0" fontId="14" fillId="0" borderId="11" xfId="0" applyFont="1" applyBorder="1" applyAlignment="1" applyProtection="1">
      <alignment horizontal="left" vertical="center" wrapText="1"/>
    </xf>
    <xf numFmtId="0" fontId="31" fillId="0" borderId="48" xfId="0" applyFont="1" applyBorder="1" applyAlignment="1" applyProtection="1">
      <alignment horizontal="center" vertical="center"/>
      <protection locked="0"/>
    </xf>
    <xf numFmtId="0" fontId="37" fillId="0" borderId="0" xfId="0" applyFont="1" applyAlignment="1" applyProtection="1">
      <alignment vertical="center" wrapText="1"/>
    </xf>
    <xf numFmtId="0" fontId="37" fillId="0" borderId="34" xfId="0" applyFont="1" applyBorder="1" applyAlignment="1" applyProtection="1">
      <alignment vertical="center" wrapText="1"/>
    </xf>
    <xf numFmtId="0" fontId="18" fillId="0" borderId="30" xfId="0" applyFont="1" applyBorder="1" applyAlignment="1" applyProtection="1">
      <alignment horizontal="center" vertical="center"/>
    </xf>
    <xf numFmtId="0" fontId="27" fillId="0" borderId="0" xfId="25" applyFont="1" applyFill="1" applyAlignment="1" applyProtection="1">
      <alignment horizontal="center" vertical="top" wrapText="1"/>
    </xf>
    <xf numFmtId="0" fontId="25" fillId="0" borderId="0" xfId="25" applyFont="1" applyFill="1" applyAlignment="1" applyProtection="1">
      <alignment horizontal="center" vertical="top"/>
    </xf>
    <xf numFmtId="0" fontId="25" fillId="0" borderId="78" xfId="0" applyFont="1" applyBorder="1" applyAlignment="1" applyProtection="1">
      <alignment vertical="top"/>
    </xf>
    <xf numFmtId="0" fontId="25" fillId="0" borderId="64" xfId="0" applyFont="1" applyBorder="1" applyAlignment="1" applyProtection="1">
      <alignment vertical="top"/>
    </xf>
    <xf numFmtId="0" fontId="25" fillId="0" borderId="67" xfId="0" applyFont="1" applyBorder="1" applyAlignment="1" applyProtection="1">
      <alignment vertical="top"/>
    </xf>
    <xf numFmtId="0" fontId="25" fillId="0" borderId="64" xfId="25" applyFont="1" applyFill="1" applyBorder="1" applyAlignment="1" applyProtection="1">
      <alignment vertical="top"/>
    </xf>
    <xf numFmtId="0" fontId="25" fillId="0" borderId="80" xfId="0" applyFont="1" applyBorder="1" applyAlignment="1" applyProtection="1">
      <alignment vertical="top"/>
    </xf>
    <xf numFmtId="0" fontId="25" fillId="0" borderId="0" xfId="0" applyFont="1" applyAlignment="1" applyProtection="1">
      <alignment vertical="top"/>
    </xf>
    <xf numFmtId="0" fontId="25" fillId="0" borderId="15" xfId="0" applyFont="1" applyBorder="1" applyAlignment="1" applyProtection="1">
      <alignment vertical="top"/>
    </xf>
    <xf numFmtId="0" fontId="25" fillId="0" borderId="0" xfId="25" applyFont="1" applyFill="1" applyAlignment="1" applyProtection="1">
      <alignment vertical="top"/>
    </xf>
    <xf numFmtId="0" fontId="27" fillId="0" borderId="80" xfId="0" applyFont="1" applyBorder="1" applyAlignment="1" applyProtection="1">
      <alignment vertical="top" wrapText="1"/>
    </xf>
    <xf numFmtId="0" fontId="27" fillId="0" borderId="0" xfId="0" applyFont="1" applyAlignment="1" applyProtection="1">
      <alignment vertical="top" wrapText="1"/>
    </xf>
    <xf numFmtId="0" fontId="38" fillId="4" borderId="36" xfId="0" applyFont="1" applyFill="1" applyBorder="1" applyAlignment="1" applyProtection="1">
      <alignment horizontal="left" vertical="top"/>
      <protection locked="0"/>
    </xf>
    <xf numFmtId="0" fontId="39" fillId="4" borderId="54" xfId="0" applyFont="1" applyFill="1" applyBorder="1" applyAlignment="1" applyProtection="1">
      <alignment horizontal="left" vertical="top"/>
      <protection locked="0"/>
    </xf>
    <xf numFmtId="0" fontId="39" fillId="0" borderId="54" xfId="0" applyFont="1" applyBorder="1" applyAlignment="1" applyProtection="1">
      <alignment vertical="top"/>
      <protection locked="0"/>
    </xf>
    <xf numFmtId="0" fontId="39" fillId="0" borderId="6" xfId="0" applyFont="1" applyBorder="1" applyAlignment="1" applyProtection="1">
      <alignment vertical="top"/>
      <protection locked="0"/>
    </xf>
    <xf numFmtId="0" fontId="25" fillId="0" borderId="80" xfId="0" applyFont="1" applyBorder="1" applyAlignment="1" applyProtection="1">
      <alignment horizontal="left" vertical="top"/>
    </xf>
    <xf numFmtId="0" fontId="0" fillId="0" borderId="0" xfId="0" applyAlignment="1" applyProtection="1">
      <alignment horizontal="left" vertical="top"/>
    </xf>
    <xf numFmtId="0" fontId="40" fillId="0" borderId="0" xfId="0" applyFont="1" applyAlignment="1" applyProtection="1">
      <alignment horizontal="center" vertical="top"/>
    </xf>
    <xf numFmtId="0" fontId="40" fillId="0" borderId="15" xfId="0" applyFont="1" applyBorder="1" applyAlignment="1" applyProtection="1">
      <alignment horizontal="center" vertical="top"/>
    </xf>
    <xf numFmtId="0" fontId="39" fillId="4" borderId="36" xfId="0" applyFont="1" applyFill="1" applyBorder="1" applyAlignment="1" applyProtection="1">
      <alignment horizontal="center" vertical="top"/>
      <protection locked="0"/>
    </xf>
    <xf numFmtId="0" fontId="39" fillId="4" borderId="54" xfId="0" applyFont="1" applyFill="1" applyBorder="1" applyAlignment="1" applyProtection="1">
      <alignment horizontal="center" vertical="top"/>
      <protection locked="0"/>
    </xf>
    <xf numFmtId="0" fontId="39" fillId="4" borderId="6" xfId="0" applyFont="1" applyFill="1" applyBorder="1" applyAlignment="1" applyProtection="1">
      <alignment horizontal="center" vertical="top"/>
      <protection locked="0"/>
    </xf>
    <xf numFmtId="0" fontId="0" fillId="0" borderId="80" xfId="0" applyBorder="1" applyProtection="1"/>
    <xf numFmtId="0" fontId="25" fillId="0" borderId="0" xfId="0" applyFont="1" applyAlignment="1" applyProtection="1">
      <alignment vertical="top" wrapText="1"/>
    </xf>
    <xf numFmtId="0" fontId="27" fillId="0" borderId="0" xfId="0" applyFont="1" applyAlignment="1" applyProtection="1">
      <alignment horizontal="right" vertical="top"/>
    </xf>
    <xf numFmtId="0" fontId="0" fillId="0" borderId="15" xfId="0" applyBorder="1" applyAlignment="1" applyProtection="1">
      <alignment vertical="top"/>
    </xf>
    <xf numFmtId="0" fontId="0" fillId="0" borderId="15" xfId="0" applyBorder="1" applyProtection="1"/>
    <xf numFmtId="0" fontId="41" fillId="0" borderId="0" xfId="25" applyFont="1" applyFill="1" applyAlignment="1" applyProtection="1">
      <alignment horizontal="center" vertical="top" wrapText="1"/>
    </xf>
    <xf numFmtId="0" fontId="0" fillId="0" borderId="0" xfId="25" applyFont="1" applyFill="1" applyProtection="1"/>
    <xf numFmtId="0" fontId="16" fillId="0" borderId="0" xfId="25" applyFont="1" applyFill="1" applyAlignment="1" applyProtection="1">
      <alignment horizontal="center"/>
    </xf>
    <xf numFmtId="0" fontId="38" fillId="4" borderId="54" xfId="0" applyFont="1" applyFill="1" applyBorder="1" applyAlignment="1" applyProtection="1">
      <alignment horizontal="left" vertical="top"/>
      <protection locked="0"/>
    </xf>
    <xf numFmtId="0" fontId="25" fillId="0" borderId="80" xfId="0" applyFont="1" applyBorder="1" applyAlignment="1" applyProtection="1">
      <alignment vertical="top" wrapText="1"/>
    </xf>
    <xf numFmtId="0" fontId="27" fillId="0" borderId="0" xfId="0" applyFont="1" applyAlignment="1" applyProtection="1">
      <alignment horizontal="right" vertical="top" wrapText="1"/>
    </xf>
    <xf numFmtId="0" fontId="27" fillId="0" borderId="15" xfId="0" applyFont="1" applyBorder="1" applyAlignment="1" applyProtection="1">
      <alignment horizontal="right" vertical="top" wrapText="1"/>
    </xf>
    <xf numFmtId="0" fontId="32" fillId="0" borderId="0" xfId="0" applyFont="1" applyAlignment="1" applyProtection="1">
      <alignment horizontal="center" vertical="top" wrapText="1"/>
    </xf>
    <xf numFmtId="0" fontId="0" fillId="0" borderId="0" xfId="0" applyAlignment="1" applyProtection="1">
      <alignment vertical="top"/>
    </xf>
    <xf numFmtId="0" fontId="25" fillId="4" borderId="54" xfId="0" applyFont="1" applyFill="1" applyBorder="1" applyAlignment="1" applyProtection="1">
      <alignment horizontal="left" vertical="top"/>
      <protection locked="0"/>
    </xf>
    <xf numFmtId="0" fontId="0" fillId="0" borderId="6" xfId="0" applyBorder="1" applyAlignment="1" applyProtection="1">
      <alignment vertical="top"/>
      <protection locked="0"/>
    </xf>
    <xf numFmtId="0" fontId="25" fillId="0" borderId="0" xfId="0" applyFont="1" applyAlignment="1" applyProtection="1">
      <alignment horizontal="left" vertical="top"/>
    </xf>
    <xf numFmtId="0" fontId="0" fillId="4" borderId="54" xfId="0" applyFill="1" applyBorder="1" applyAlignment="1" applyProtection="1">
      <alignment vertical="top"/>
      <protection locked="0"/>
    </xf>
    <xf numFmtId="0" fontId="25" fillId="0" borderId="0" xfId="0" applyFont="1" applyAlignment="1" applyProtection="1">
      <alignment vertical="center"/>
    </xf>
    <xf numFmtId="0" fontId="25" fillId="4" borderId="6" xfId="0" applyFont="1" applyFill="1" applyBorder="1" applyAlignment="1" applyProtection="1">
      <alignment horizontal="left" vertical="center"/>
      <protection locked="0"/>
    </xf>
    <xf numFmtId="0" fontId="0" fillId="0" borderId="0" xfId="25" applyFont="1" applyFill="1" applyAlignment="1" applyProtection="1">
      <alignment horizontal="center" vertical="top"/>
    </xf>
    <xf numFmtId="0" fontId="42" fillId="0" borderId="0" xfId="25" applyFont="1" applyFill="1" applyAlignment="1" applyProtection="1">
      <alignment horizontal="center" vertical="top"/>
    </xf>
    <xf numFmtId="0" fontId="27" fillId="0" borderId="80" xfId="0" applyFont="1" applyBorder="1" applyAlignment="1" applyProtection="1">
      <alignment vertical="top"/>
    </xf>
    <xf numFmtId="49" fontId="40" fillId="4" borderId="54" xfId="0" applyNumberFormat="1" applyFont="1" applyFill="1" applyBorder="1" applyAlignment="1" applyProtection="1">
      <alignment horizontal="center" vertical="top"/>
      <protection locked="0"/>
    </xf>
    <xf numFmtId="49" fontId="40" fillId="4" borderId="6" xfId="0" applyNumberFormat="1" applyFont="1" applyFill="1" applyBorder="1" applyAlignment="1" applyProtection="1">
      <alignment horizontal="center" vertical="top"/>
      <protection locked="0"/>
    </xf>
    <xf numFmtId="0" fontId="41" fillId="0" borderId="0" xfId="25" applyFont="1" applyFill="1" applyAlignment="1" applyProtection="1">
      <alignment horizontal="center" vertical="top"/>
    </xf>
    <xf numFmtId="0" fontId="27" fillId="0" borderId="0" xfId="0" applyFont="1" applyAlignment="1" applyProtection="1">
      <alignment vertical="top"/>
    </xf>
    <xf numFmtId="49" fontId="25" fillId="4" borderId="54" xfId="0" applyNumberFormat="1" applyFont="1" applyFill="1" applyBorder="1" applyAlignment="1" applyProtection="1">
      <alignment horizontal="center" vertical="top"/>
      <protection locked="0"/>
    </xf>
    <xf numFmtId="49" fontId="25" fillId="4" borderId="6" xfId="0" applyNumberFormat="1" applyFont="1" applyFill="1" applyBorder="1" applyAlignment="1" applyProtection="1">
      <alignment horizontal="center" vertical="top"/>
      <protection locked="0"/>
    </xf>
    <xf numFmtId="0" fontId="25" fillId="0" borderId="0" xfId="0" applyFont="1" applyAlignment="1" applyProtection="1">
      <alignment horizontal="center" vertical="top"/>
    </xf>
    <xf numFmtId="0" fontId="25" fillId="0" borderId="80" xfId="25" applyFont="1" applyFill="1" applyBorder="1" applyAlignment="1" applyProtection="1">
      <alignment vertical="top"/>
    </xf>
    <xf numFmtId="0" fontId="25" fillId="0" borderId="0" xfId="0" applyFont="1" applyAlignment="1" applyProtection="1">
      <alignment horizontal="right" vertical="top"/>
    </xf>
    <xf numFmtId="0" fontId="0" fillId="0" borderId="0" xfId="0" applyAlignment="1" applyProtection="1">
      <alignment horizontal="right"/>
    </xf>
    <xf numFmtId="0" fontId="42" fillId="0" borderId="0" xfId="25" applyFont="1" applyFill="1" applyAlignment="1" applyProtection="1">
      <alignment horizontal="right" vertical="top"/>
    </xf>
    <xf numFmtId="49" fontId="25" fillId="4" borderId="0" xfId="25" applyNumberFormat="1" applyFont="1" applyFill="1" applyAlignment="1" applyProtection="1">
      <alignment horizontal="left" vertical="top"/>
      <protection locked="0"/>
    </xf>
    <xf numFmtId="49" fontId="40" fillId="4" borderId="36" xfId="0" applyNumberFormat="1" applyFont="1" applyFill="1" applyBorder="1" applyAlignment="1" applyProtection="1">
      <alignment horizontal="center" vertical="top"/>
      <protection locked="0"/>
    </xf>
    <xf numFmtId="0" fontId="27" fillId="5" borderId="80" xfId="0" applyFont="1" applyFill="1" applyBorder="1" applyAlignment="1" applyProtection="1">
      <alignment horizontal="center" vertical="top"/>
    </xf>
    <xf numFmtId="0" fontId="43" fillId="5" borderId="0" xfId="0" applyFont="1" applyFill="1" applyAlignment="1" applyProtection="1">
      <alignment vertical="top"/>
    </xf>
    <xf numFmtId="1" fontId="25" fillId="4" borderId="54" xfId="25" applyNumberFormat="1" applyFont="1" applyFill="1" applyBorder="1" applyAlignment="1" applyProtection="1">
      <alignment horizontal="center" vertical="top"/>
      <protection locked="0"/>
    </xf>
    <xf numFmtId="0" fontId="44" fillId="0" borderId="0" xfId="0" applyFont="1" applyAlignment="1" applyProtection="1">
      <alignment vertical="top" wrapText="1"/>
    </xf>
    <xf numFmtId="0" fontId="40" fillId="0" borderId="0" xfId="0" applyFont="1" applyAlignment="1" applyProtection="1">
      <alignment vertical="top" wrapText="1"/>
    </xf>
    <xf numFmtId="0" fontId="40" fillId="0" borderId="0" xfId="0" applyFont="1" applyAlignment="1" applyProtection="1">
      <alignment vertical="top"/>
    </xf>
    <xf numFmtId="0" fontId="25" fillId="0" borderId="80" xfId="0" applyFont="1" applyBorder="1" applyAlignment="1" applyProtection="1">
      <alignment vertical="center"/>
    </xf>
    <xf numFmtId="0" fontId="40" fillId="4" borderId="54" xfId="0" applyFont="1" applyFill="1" applyBorder="1" applyAlignment="1" applyProtection="1">
      <alignment horizontal="left" vertical="center"/>
      <protection locked="0"/>
    </xf>
    <xf numFmtId="0" fontId="0" fillId="4" borderId="54" xfId="0" applyFill="1" applyBorder="1" applyAlignment="1" applyProtection="1">
      <alignment vertical="center"/>
      <protection locked="0"/>
    </xf>
    <xf numFmtId="0" fontId="0" fillId="0" borderId="54" xfId="0" applyBorder="1" applyAlignment="1" applyProtection="1">
      <alignment vertical="center"/>
      <protection locked="0"/>
    </xf>
    <xf numFmtId="0" fontId="0" fillId="0" borderId="6" xfId="0" applyBorder="1" applyAlignment="1" applyProtection="1">
      <alignment vertical="center"/>
      <protection locked="0"/>
    </xf>
    <xf numFmtId="0" fontId="40" fillId="4" borderId="58" xfId="0" applyFont="1" applyFill="1" applyBorder="1" applyAlignment="1" applyProtection="1">
      <alignment horizontal="left" vertical="center"/>
      <protection locked="0"/>
    </xf>
    <xf numFmtId="0" fontId="0" fillId="4" borderId="58" xfId="0" applyFill="1" applyBorder="1" applyAlignment="1" applyProtection="1">
      <alignment vertical="center"/>
      <protection locked="0"/>
    </xf>
    <xf numFmtId="0" fontId="0" fillId="0" borderId="58" xfId="0" applyBorder="1" applyAlignment="1" applyProtection="1">
      <alignment vertical="center"/>
      <protection locked="0"/>
    </xf>
    <xf numFmtId="0" fontId="0" fillId="0" borderId="43" xfId="0" applyBorder="1" applyAlignment="1" applyProtection="1">
      <alignment vertical="center"/>
      <protection locked="0"/>
    </xf>
    <xf numFmtId="0" fontId="16" fillId="4" borderId="54" xfId="0" applyFont="1" applyFill="1" applyBorder="1" applyAlignment="1" applyProtection="1">
      <alignment horizontal="center" vertical="top"/>
      <protection locked="0"/>
    </xf>
    <xf numFmtId="0" fontId="16" fillId="4" borderId="54" xfId="0" applyFont="1" applyFill="1" applyBorder="1" applyAlignment="1" applyProtection="1">
      <alignment horizontal="right" vertical="top"/>
      <protection locked="0"/>
    </xf>
    <xf numFmtId="0" fontId="0" fillId="0" borderId="36" xfId="0" applyBorder="1" applyProtection="1"/>
    <xf numFmtId="0" fontId="45" fillId="0" borderId="0" xfId="6" applyFill="1">
      <alignment vertical="top"/>
    </xf>
    <xf numFmtId="0" fontId="25" fillId="0" borderId="54" xfId="25" applyFont="1" applyFill="1" applyBorder="1" applyAlignment="1" applyProtection="1">
      <alignment vertical="top"/>
    </xf>
    <xf numFmtId="0" fontId="25" fillId="0" borderId="67" xfId="25" applyFont="1" applyFill="1" applyBorder="1" applyAlignment="1" applyProtection="1">
      <alignment vertical="top"/>
    </xf>
    <xf numFmtId="0" fontId="32" fillId="0" borderId="78" xfId="25" applyFont="1" applyFill="1" applyBorder="1" applyAlignment="1" applyProtection="1">
      <alignment horizontal="left" vertical="top" wrapText="1"/>
    </xf>
    <xf numFmtId="0" fontId="0" fillId="0" borderId="64" xfId="25" applyFont="1" applyFill="1" applyBorder="1" applyAlignment="1" applyProtection="1">
      <alignment wrapText="1"/>
    </xf>
    <xf numFmtId="0" fontId="0" fillId="0" borderId="67" xfId="25" applyFont="1" applyFill="1" applyBorder="1" applyAlignment="1" applyProtection="1">
      <alignment wrapText="1"/>
    </xf>
    <xf numFmtId="0" fontId="25" fillId="0" borderId="15" xfId="25" applyFont="1" applyFill="1" applyBorder="1" applyAlignment="1" applyProtection="1">
      <alignment vertical="top"/>
    </xf>
    <xf numFmtId="0" fontId="0" fillId="0" borderId="80" xfId="25" applyFont="1" applyFill="1" applyBorder="1" applyAlignment="1" applyProtection="1">
      <alignment wrapText="1"/>
    </xf>
    <xf numFmtId="0" fontId="0" fillId="0" borderId="0" xfId="25" applyFont="1" applyFill="1" applyAlignment="1" applyProtection="1">
      <alignment wrapText="1"/>
    </xf>
    <xf numFmtId="0" fontId="0" fillId="0" borderId="15" xfId="25" applyFont="1" applyFill="1" applyBorder="1" applyAlignment="1" applyProtection="1">
      <alignment wrapText="1"/>
    </xf>
    <xf numFmtId="0" fontId="0" fillId="0" borderId="15" xfId="25" applyFont="1" applyFill="1" applyBorder="1" applyProtection="1"/>
    <xf numFmtId="0" fontId="16" fillId="0" borderId="15" xfId="25" applyFont="1" applyFill="1" applyBorder="1" applyAlignment="1" applyProtection="1">
      <alignment horizontal="center"/>
    </xf>
    <xf numFmtId="0" fontId="41" fillId="0" borderId="15" xfId="25" applyFont="1" applyFill="1" applyBorder="1" applyAlignment="1" applyProtection="1">
      <alignment horizontal="center" vertical="top" wrapText="1"/>
    </xf>
    <xf numFmtId="0" fontId="0" fillId="0" borderId="15" xfId="25" applyFont="1" applyFill="1" applyBorder="1" applyAlignment="1" applyProtection="1">
      <alignment horizontal="center" vertical="top"/>
    </xf>
    <xf numFmtId="0" fontId="41" fillId="0" borderId="15" xfId="25" applyFont="1" applyFill="1" applyBorder="1" applyAlignment="1" applyProtection="1">
      <alignment horizontal="center" vertical="top"/>
    </xf>
    <xf numFmtId="0" fontId="43" fillId="5" borderId="15" xfId="0" applyFont="1" applyFill="1" applyBorder="1" applyAlignment="1" applyProtection="1">
      <alignment vertical="top"/>
    </xf>
    <xf numFmtId="0" fontId="20" fillId="0" borderId="15" xfId="0" applyFont="1" applyBorder="1" applyAlignment="1" applyProtection="1">
      <alignment horizontal="center" vertical="center" wrapText="1"/>
    </xf>
    <xf numFmtId="49" fontId="16" fillId="4" borderId="54" xfId="0" applyNumberFormat="1" applyFont="1" applyFill="1" applyBorder="1" applyAlignment="1" applyProtection="1">
      <alignment horizontal="center"/>
      <protection locked="0"/>
    </xf>
    <xf numFmtId="49" fontId="16" fillId="4" borderId="6" xfId="0" applyNumberFormat="1" applyFont="1" applyFill="1" applyBorder="1" applyAlignment="1" applyProtection="1">
      <alignment horizontal="center"/>
      <protection locked="0"/>
    </xf>
    <xf numFmtId="0" fontId="25" fillId="0" borderId="6" xfId="25" applyFont="1" applyFill="1" applyBorder="1" applyAlignment="1" applyProtection="1">
      <alignment vertical="top"/>
    </xf>
    <xf numFmtId="0" fontId="0" fillId="0" borderId="36" xfId="25" applyFont="1" applyFill="1" applyBorder="1" applyAlignment="1" applyProtection="1">
      <alignment wrapText="1"/>
    </xf>
    <xf numFmtId="0" fontId="0" fillId="0" borderId="54" xfId="25" applyFont="1" applyFill="1" applyBorder="1" applyAlignment="1" applyProtection="1">
      <alignment wrapText="1"/>
    </xf>
    <xf numFmtId="0" fontId="0" fillId="0" borderId="6" xfId="25" applyFont="1" applyFill="1" applyBorder="1" applyAlignment="1" applyProtection="1">
      <alignment wrapText="1"/>
    </xf>
    <xf numFmtId="0" fontId="40" fillId="4" borderId="58" xfId="0" applyFont="1" applyFill="1" applyBorder="1" applyAlignment="1" applyProtection="1" quotePrefix="1">
      <alignment horizontal="left" vertical="center"/>
      <protection locked="0"/>
    </xf>
  </cellXfs>
  <cellStyles count="53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Normal_f29cop" xfId="49"/>
    <cellStyle name="Обычный 2" xfId="50"/>
    <cellStyle name="Обычный 3" xfId="51"/>
    <cellStyle name="Обычный_F32" xfId="52"/>
  </cellStyles>
  <dxfs count="6">
    <dxf>
      <fill>
        <patternFill patternType="solid">
          <fgColor indexed="29"/>
          <bgColor indexed="29"/>
        </patternFill>
      </fill>
    </dxf>
    <dxf>
      <fill>
        <patternFill patternType="solid">
          <fgColor indexed="22"/>
          <bgColor indexed="22"/>
        </patternFill>
      </fill>
    </dxf>
    <dxf>
      <fill>
        <patternFill patternType="solid">
          <fgColor indexed="46"/>
          <bgColor indexed="46"/>
        </patternFill>
      </fill>
    </dxf>
    <dxf>
      <fill>
        <patternFill patternType="solid">
          <fgColor rgb="FF37BB01"/>
          <bgColor rgb="FF37BB01"/>
        </patternFill>
      </fill>
    </dxf>
    <dxf>
      <fill>
        <patternFill patternType="solid">
          <fgColor indexed="29"/>
          <bgColor indexed="29"/>
        </patternFill>
      </fill>
    </dxf>
    <dxf>
      <fill>
        <patternFill patternType="solid">
          <fgColor indexed="27"/>
          <bgColor indexed="2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externalLink" Target="externalLinks/externalLink1.xml"/><Relationship Id="rId16" Type="http://schemas.openxmlformats.org/officeDocument/2006/relationships/customXml" Target="../customXml/item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8780</xdr:colOff>
      <xdr:row>26</xdr:row>
      <xdr:rowOff>152437</xdr:rowOff>
    </xdr:from>
    <xdr:to>
      <xdr:col>7</xdr:col>
      <xdr:colOff>553193</xdr:colOff>
      <xdr:row>26</xdr:row>
      <xdr:rowOff>152437</xdr:rowOff>
    </xdr:to>
    <xdr:sp>
      <xdr:nvSpPr>
        <xdr:cNvPr id="41436" name="Line 1"/>
        <xdr:cNvSpPr/>
      </xdr:nvSpPr>
      <xdr:spPr>
        <a:xfrm>
          <a:off x="3608705" y="4476750"/>
          <a:ext cx="506095" cy="0"/>
        </a:xfrm>
        <a:prstGeom prst="line">
          <a:avLst/>
        </a:prstGeom>
        <a:ln w="9525">
          <a:solidFill>
            <a:srgbClr val="000000"/>
          </a:solidFill>
          <a:prstDash val="solid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123824</xdr:colOff>
      <xdr:row>16</xdr:row>
      <xdr:rowOff>0</xdr:rowOff>
    </xdr:from>
    <xdr:to>
      <xdr:col>7</xdr:col>
      <xdr:colOff>139302</xdr:colOff>
      <xdr:row>16</xdr:row>
      <xdr:rowOff>0</xdr:rowOff>
    </xdr:to>
    <xdr:sp>
      <xdr:nvSpPr>
        <xdr:cNvPr id="44231" name="Text Box 1"/>
        <xdr:cNvSpPr txBox="1"/>
      </xdr:nvSpPr>
      <xdr:spPr>
        <a:xfrm>
          <a:off x="4465320" y="5772150"/>
          <a:ext cx="0" cy="0"/>
        </a:xfrm>
        <a:prstGeom prst="rect">
          <a:avLst/>
        </a:prstGeom>
        <a:solidFill>
          <a:srgbClr val="FFFFFF"/>
        </a:solidFill>
      </xdr:spPr>
      <xdr:txBody>
        <a:bodyPr vertOverflow="clip" wrap="square" lIns="18000" tIns="10800" rIns="18000" bIns="10800" anchor="t" upright="1"/>
        <a:lstStyle/>
        <a:p>
          <a:pPr algn="l">
            <a:defRPr sz="1000"/>
          </a:pPr>
          <a:r>
            <a:rPr lang="ru-RU" sz="1000" b="0" i="0" u="none" strike="noStrike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rPr>
            <a:t>5</a:t>
          </a:r>
          <a:endParaRPr lang="ru-RU" sz="1000" b="0" i="0" u="none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  <xdr:twoCellAnchor>
    <xdr:from>
      <xdr:col>7</xdr:col>
      <xdr:colOff>123824</xdr:colOff>
      <xdr:row>16</xdr:row>
      <xdr:rowOff>0</xdr:rowOff>
    </xdr:from>
    <xdr:to>
      <xdr:col>7</xdr:col>
      <xdr:colOff>139302</xdr:colOff>
      <xdr:row>16</xdr:row>
      <xdr:rowOff>0</xdr:rowOff>
    </xdr:to>
    <xdr:sp>
      <xdr:nvSpPr>
        <xdr:cNvPr id="44232" name="Text Box 2"/>
        <xdr:cNvSpPr txBox="1"/>
      </xdr:nvSpPr>
      <xdr:spPr>
        <a:xfrm>
          <a:off x="4465320" y="5772150"/>
          <a:ext cx="0" cy="0"/>
        </a:xfrm>
        <a:prstGeom prst="rect">
          <a:avLst/>
        </a:prstGeom>
        <a:solidFill>
          <a:srgbClr val="FFFFFF"/>
        </a:solidFill>
      </xdr:spPr>
      <xdr:txBody>
        <a:bodyPr vertOverflow="clip" wrap="square" lIns="18000" tIns="10800" rIns="18000" bIns="10800" anchor="t" upright="1"/>
        <a:lstStyle/>
        <a:p>
          <a:pPr algn="l">
            <a:defRPr sz="1000"/>
          </a:pPr>
          <a:r>
            <a:rPr lang="ru-RU" sz="1000" b="0" i="0" u="none" strike="noStrike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rPr>
            <a:t>5</a:t>
          </a:r>
          <a:endParaRPr lang="ru-RU" sz="1000" b="0" i="0" u="none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  <xdr:twoCellAnchor>
    <xdr:from>
      <xdr:col>8</xdr:col>
      <xdr:colOff>84906</xdr:colOff>
      <xdr:row>16</xdr:row>
      <xdr:rowOff>0</xdr:rowOff>
    </xdr:from>
    <xdr:to>
      <xdr:col>8</xdr:col>
      <xdr:colOff>1220530</xdr:colOff>
      <xdr:row>16</xdr:row>
      <xdr:rowOff>0</xdr:rowOff>
    </xdr:to>
    <xdr:sp>
      <xdr:nvSpPr>
        <xdr:cNvPr id="44233" name="Text Box 1"/>
        <xdr:cNvSpPr txBox="1"/>
      </xdr:nvSpPr>
      <xdr:spPr>
        <a:xfrm>
          <a:off x="4549775" y="5772150"/>
          <a:ext cx="1136015" cy="0"/>
        </a:xfrm>
        <a:prstGeom prst="rect">
          <a:avLst/>
        </a:prstGeom>
        <a:solidFill>
          <a:srgbClr val="FFFFFF"/>
        </a:solidFill>
      </xdr:spPr>
      <xdr:txBody>
        <a:bodyPr vertOverflow="clip" wrap="square" lIns="18000" tIns="10800" rIns="18000" bIns="10800" anchor="t" upright="1"/>
        <a:lstStyle/>
        <a:p>
          <a:pPr algn="l">
            <a:defRPr sz="1000"/>
          </a:pPr>
          <a:r>
            <a:rPr lang="ru-RU" sz="1000" b="0" i="0" u="none" strike="noStrike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rPr>
            <a:t>5</a:t>
          </a:r>
          <a:endParaRPr lang="ru-RU" sz="1000" b="0" i="0" u="none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  <xdr:twoCellAnchor>
    <xdr:from>
      <xdr:col>8</xdr:col>
      <xdr:colOff>84906</xdr:colOff>
      <xdr:row>16</xdr:row>
      <xdr:rowOff>0</xdr:rowOff>
    </xdr:from>
    <xdr:to>
      <xdr:col>8</xdr:col>
      <xdr:colOff>1220530</xdr:colOff>
      <xdr:row>16</xdr:row>
      <xdr:rowOff>0</xdr:rowOff>
    </xdr:to>
    <xdr:sp>
      <xdr:nvSpPr>
        <xdr:cNvPr id="44234" name="Text Box 2"/>
        <xdr:cNvSpPr txBox="1"/>
      </xdr:nvSpPr>
      <xdr:spPr>
        <a:xfrm>
          <a:off x="4549775" y="5772150"/>
          <a:ext cx="1136015" cy="0"/>
        </a:xfrm>
        <a:prstGeom prst="rect">
          <a:avLst/>
        </a:prstGeom>
        <a:solidFill>
          <a:srgbClr val="FFFFFF"/>
        </a:solidFill>
      </xdr:spPr>
      <xdr:txBody>
        <a:bodyPr vertOverflow="clip" wrap="square" lIns="18000" tIns="10800" rIns="18000" bIns="10800" anchor="t" upright="1"/>
        <a:lstStyle/>
        <a:p>
          <a:pPr algn="l">
            <a:defRPr sz="1000"/>
          </a:pPr>
          <a:r>
            <a:rPr lang="ru-RU" sz="1000" b="0" i="0" u="none" strike="noStrike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rPr>
            <a:t>5</a:t>
          </a:r>
          <a:endParaRPr lang="ru-RU" sz="1000" b="0" i="0" u="none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83083</xdr:colOff>
      <xdr:row>84</xdr:row>
      <xdr:rowOff>0</xdr:rowOff>
    </xdr:from>
    <xdr:to>
      <xdr:col>1</xdr:col>
      <xdr:colOff>1201740</xdr:colOff>
      <xdr:row>84</xdr:row>
      <xdr:rowOff>0</xdr:rowOff>
    </xdr:to>
    <xdr:sp>
      <xdr:nvSpPr>
        <xdr:cNvPr id="40905" name="Text Box 1"/>
        <xdr:cNvSpPr txBox="1"/>
      </xdr:nvSpPr>
      <xdr:spPr>
        <a:xfrm>
          <a:off x="686435" y="23907750"/>
          <a:ext cx="1118870" cy="0"/>
        </a:xfrm>
        <a:prstGeom prst="rect">
          <a:avLst/>
        </a:prstGeom>
        <a:solidFill>
          <a:srgbClr val="FFFFFF"/>
        </a:solidFill>
      </xdr:spPr>
      <xdr:txBody>
        <a:bodyPr vertOverflow="clip" wrap="square" lIns="18000" tIns="10800" rIns="18000" bIns="10800" anchor="t" upright="1"/>
        <a:lstStyle/>
        <a:p>
          <a:pPr algn="l">
            <a:defRPr sz="1000"/>
          </a:pPr>
          <a:r>
            <a:rPr lang="ru-RU" sz="1000" b="0" i="0" u="none" strike="noStrike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rPr>
            <a:t>5</a:t>
          </a:r>
          <a:endParaRPr lang="ru-RU" sz="1000" b="0" i="0" u="none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  <xdr:twoCellAnchor>
    <xdr:from>
      <xdr:col>1</xdr:col>
      <xdr:colOff>83083</xdr:colOff>
      <xdr:row>84</xdr:row>
      <xdr:rowOff>0</xdr:rowOff>
    </xdr:from>
    <xdr:to>
      <xdr:col>1</xdr:col>
      <xdr:colOff>1201740</xdr:colOff>
      <xdr:row>84</xdr:row>
      <xdr:rowOff>0</xdr:rowOff>
    </xdr:to>
    <xdr:sp>
      <xdr:nvSpPr>
        <xdr:cNvPr id="40906" name="Text Box 2"/>
        <xdr:cNvSpPr txBox="1"/>
      </xdr:nvSpPr>
      <xdr:spPr>
        <a:xfrm>
          <a:off x="686435" y="23907750"/>
          <a:ext cx="1118870" cy="0"/>
        </a:xfrm>
        <a:prstGeom prst="rect">
          <a:avLst/>
        </a:prstGeom>
        <a:solidFill>
          <a:srgbClr val="FFFFFF"/>
        </a:solidFill>
      </xdr:spPr>
      <xdr:txBody>
        <a:bodyPr vertOverflow="clip" wrap="square" lIns="18000" tIns="10800" rIns="18000" bIns="10800" anchor="t" upright="1"/>
        <a:lstStyle/>
        <a:p>
          <a:pPr algn="l">
            <a:defRPr sz="1000"/>
          </a:pPr>
          <a:r>
            <a:rPr lang="ru-RU" sz="1000" b="0" i="0" u="none" strike="noStrike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rPr>
            <a:t>5</a:t>
          </a:r>
          <a:endParaRPr lang="ru-RU" sz="1000" b="0" i="0" u="none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&#1040;&#1076;&#1084;&#1080;&#1085;&#1080;&#1089;&#1090;&#1088;&#1072;&#1090;&#1086;&#1088;\Downloads\f30_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indicator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</a:spPr>
      <a:bodyPr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</a:spPr>
      <a:bodyPr/>
      <a:lstStyle/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ilasciuc68@mail.ru" TargetMode="External"/><Relationship Id="rId1" Type="http://schemas.openxmlformats.org/officeDocument/2006/relationships/drawing" Target="../drawings/drawing1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3"/>
  <sheetViews>
    <sheetView tabSelected="1" topLeftCell="A13" workbookViewId="0">
      <selection activeCell="I41" sqref="I41:J41"/>
    </sheetView>
  </sheetViews>
  <sheetFormatPr defaultColWidth="9" defaultRowHeight="12.75" customHeight="1"/>
  <sheetData>
    <row r="1" spans="1:15">
      <c r="A1" s="583" t="s">
        <v>0</v>
      </c>
      <c r="B1" s="584"/>
      <c r="C1" s="584"/>
      <c r="D1" s="584"/>
      <c r="E1" s="584"/>
      <c r="F1" s="584"/>
      <c r="G1" s="584"/>
      <c r="H1" s="584"/>
      <c r="I1" s="584"/>
      <c r="J1" s="584"/>
      <c r="K1" s="584"/>
      <c r="L1" s="584"/>
      <c r="M1" s="584"/>
      <c r="N1" s="584"/>
      <c r="O1" s="592"/>
    </row>
    <row r="2" spans="1:15">
      <c r="A2" s="584"/>
      <c r="B2" s="584"/>
      <c r="C2" s="584"/>
      <c r="D2" s="584"/>
      <c r="E2" s="584"/>
      <c r="F2" s="584"/>
      <c r="G2" s="584"/>
      <c r="H2" s="584"/>
      <c r="I2" s="584"/>
      <c r="J2" s="584"/>
      <c r="K2" s="584"/>
      <c r="L2" s="584"/>
      <c r="M2" s="584"/>
      <c r="N2" s="584"/>
      <c r="O2" s="592"/>
    </row>
    <row r="3" spans="1:15">
      <c r="A3" s="585"/>
      <c r="B3" s="586"/>
      <c r="C3" s="586"/>
      <c r="D3" s="586"/>
      <c r="E3" s="587"/>
      <c r="F3" s="588"/>
      <c r="G3" s="588"/>
      <c r="H3" s="588"/>
      <c r="I3" s="588"/>
      <c r="J3" s="662"/>
      <c r="K3" s="663" t="s">
        <v>1</v>
      </c>
      <c r="L3" s="664"/>
      <c r="M3" s="664"/>
      <c r="N3" s="664"/>
      <c r="O3" s="665"/>
    </row>
    <row r="4" spans="1:15">
      <c r="A4" s="589"/>
      <c r="B4" s="590"/>
      <c r="C4" s="590"/>
      <c r="D4" s="590"/>
      <c r="E4" s="591"/>
      <c r="F4" s="592"/>
      <c r="G4" s="592"/>
      <c r="H4" s="592"/>
      <c r="I4" s="592"/>
      <c r="J4" s="666"/>
      <c r="K4" s="667"/>
      <c r="L4" s="668"/>
      <c r="M4" s="668"/>
      <c r="N4" s="668"/>
      <c r="O4" s="669"/>
    </row>
    <row r="5" spans="1:15">
      <c r="A5" s="593" t="s">
        <v>2</v>
      </c>
      <c r="B5" s="594"/>
      <c r="C5" s="594"/>
      <c r="D5" s="594"/>
      <c r="E5" s="591"/>
      <c r="F5" s="592"/>
      <c r="G5" s="592"/>
      <c r="H5" s="592"/>
      <c r="I5" s="592"/>
      <c r="J5" s="666"/>
      <c r="K5" s="667"/>
      <c r="L5" s="668"/>
      <c r="M5" s="668"/>
      <c r="N5" s="668"/>
      <c r="O5" s="669"/>
    </row>
    <row r="6" ht="15.75" spans="1:15">
      <c r="A6" s="595" t="s">
        <v>3</v>
      </c>
      <c r="B6" s="596"/>
      <c r="C6" s="596"/>
      <c r="D6" s="597"/>
      <c r="E6" s="598"/>
      <c r="F6" s="592"/>
      <c r="G6" s="592"/>
      <c r="H6" s="592"/>
      <c r="I6" s="592"/>
      <c r="J6" s="666"/>
      <c r="K6" s="667"/>
      <c r="L6" s="668"/>
      <c r="M6" s="668"/>
      <c r="N6" s="668"/>
      <c r="O6" s="669"/>
    </row>
    <row r="7" spans="1:15">
      <c r="A7" s="599" t="s">
        <v>4</v>
      </c>
      <c r="B7" s="600"/>
      <c r="C7" s="600"/>
      <c r="D7" s="601"/>
      <c r="E7" s="602"/>
      <c r="F7" s="592"/>
      <c r="G7" s="592"/>
      <c r="H7" s="592"/>
      <c r="I7" s="592"/>
      <c r="J7" s="666"/>
      <c r="K7" s="667"/>
      <c r="L7" s="668"/>
      <c r="M7" s="668"/>
      <c r="N7" s="668"/>
      <c r="O7" s="669"/>
    </row>
    <row r="8" ht="15.75" spans="1:15">
      <c r="A8" s="603"/>
      <c r="B8" s="604"/>
      <c r="C8" s="604"/>
      <c r="D8" s="604"/>
      <c r="E8" s="605"/>
      <c r="F8" s="592"/>
      <c r="G8" s="592"/>
      <c r="H8" s="592"/>
      <c r="I8" s="592"/>
      <c r="J8" s="666"/>
      <c r="K8" s="667"/>
      <c r="L8" s="668"/>
      <c r="M8" s="668"/>
      <c r="N8" s="668"/>
      <c r="O8" s="669"/>
    </row>
    <row r="9" spans="1:15">
      <c r="A9" s="606"/>
      <c r="B9" s="119"/>
      <c r="C9" s="607"/>
      <c r="D9" s="608"/>
      <c r="E9" s="609"/>
      <c r="F9" s="592"/>
      <c r="G9" s="592"/>
      <c r="H9" s="592"/>
      <c r="I9" s="592"/>
      <c r="J9" s="666"/>
      <c r="K9" s="667"/>
      <c r="L9" s="668"/>
      <c r="M9" s="668"/>
      <c r="N9" s="668"/>
      <c r="O9" s="669"/>
    </row>
    <row r="10" spans="1:15">
      <c r="A10" s="593" t="s">
        <v>5</v>
      </c>
      <c r="B10" s="594" t="s">
        <v>6</v>
      </c>
      <c r="C10" s="119"/>
      <c r="D10" s="119"/>
      <c r="E10" s="610"/>
      <c r="F10" s="611" t="s">
        <v>7</v>
      </c>
      <c r="G10" s="612"/>
      <c r="H10" s="612"/>
      <c r="I10" s="612"/>
      <c r="J10" s="670"/>
      <c r="K10" s="667"/>
      <c r="L10" s="668"/>
      <c r="M10" s="668"/>
      <c r="N10" s="668"/>
      <c r="O10" s="669"/>
    </row>
    <row r="11" spans="1:15">
      <c r="A11" s="606"/>
      <c r="B11" s="594"/>
      <c r="C11" s="119"/>
      <c r="D11" s="590"/>
      <c r="E11" s="591"/>
      <c r="F11" s="613" t="s">
        <v>8</v>
      </c>
      <c r="G11" s="613"/>
      <c r="H11" s="613"/>
      <c r="I11" s="613"/>
      <c r="J11" s="671"/>
      <c r="K11" s="667"/>
      <c r="L11" s="668"/>
      <c r="M11" s="668"/>
      <c r="N11" s="668"/>
      <c r="O11" s="669"/>
    </row>
    <row r="12" ht="15.75" spans="1:15">
      <c r="A12" s="589" t="s">
        <v>9</v>
      </c>
      <c r="B12" s="590"/>
      <c r="C12" s="614" t="s">
        <v>10</v>
      </c>
      <c r="D12" s="614"/>
      <c r="E12" s="598"/>
      <c r="F12" s="592"/>
      <c r="G12" s="592"/>
      <c r="H12" s="592"/>
      <c r="I12" s="592"/>
      <c r="J12" s="666"/>
      <c r="K12" s="667"/>
      <c r="L12" s="668"/>
      <c r="M12" s="668"/>
      <c r="N12" s="668"/>
      <c r="O12" s="669"/>
    </row>
    <row r="13" spans="1:15">
      <c r="A13" s="615" t="s">
        <v>11</v>
      </c>
      <c r="B13" s="607"/>
      <c r="C13" s="119"/>
      <c r="D13" s="616"/>
      <c r="E13" s="617"/>
      <c r="F13" s="592"/>
      <c r="G13" s="592"/>
      <c r="H13" s="592"/>
      <c r="I13" s="592"/>
      <c r="J13" s="666"/>
      <c r="K13" s="667"/>
      <c r="L13" s="668"/>
      <c r="M13" s="668"/>
      <c r="N13" s="668"/>
      <c r="O13" s="669"/>
    </row>
    <row r="14" spans="1:15">
      <c r="A14" s="606"/>
      <c r="B14" s="590"/>
      <c r="C14" s="618"/>
      <c r="D14" s="619"/>
      <c r="E14" s="609"/>
      <c r="F14" s="611" t="s">
        <v>12</v>
      </c>
      <c r="G14" s="611"/>
      <c r="H14" s="611"/>
      <c r="I14" s="611"/>
      <c r="J14" s="672"/>
      <c r="K14" s="667"/>
      <c r="L14" s="668"/>
      <c r="M14" s="668"/>
      <c r="N14" s="668"/>
      <c r="O14" s="669"/>
    </row>
    <row r="15" spans="1:15">
      <c r="A15" s="589" t="s">
        <v>13</v>
      </c>
      <c r="B15" s="590"/>
      <c r="C15" s="620" t="s">
        <v>14</v>
      </c>
      <c r="D15" s="620"/>
      <c r="E15" s="621"/>
      <c r="F15" s="611"/>
      <c r="G15" s="611"/>
      <c r="H15" s="611"/>
      <c r="I15" s="611"/>
      <c r="J15" s="672"/>
      <c r="K15" s="667"/>
      <c r="L15" s="668"/>
      <c r="M15" s="668"/>
      <c r="N15" s="668"/>
      <c r="O15" s="669"/>
    </row>
    <row r="16" spans="1:15">
      <c r="A16" s="615" t="s">
        <v>15</v>
      </c>
      <c r="B16" s="607"/>
      <c r="C16" s="119"/>
      <c r="D16" s="622"/>
      <c r="E16" s="610"/>
      <c r="F16" s="592"/>
      <c r="G16" s="592"/>
      <c r="H16" s="592"/>
      <c r="I16" s="592"/>
      <c r="J16" s="666"/>
      <c r="K16" s="667"/>
      <c r="L16" s="668"/>
      <c r="M16" s="668"/>
      <c r="N16" s="668"/>
      <c r="O16" s="669"/>
    </row>
    <row r="17" spans="1:15">
      <c r="A17" s="589"/>
      <c r="B17" s="590"/>
      <c r="C17" s="590"/>
      <c r="D17" s="590"/>
      <c r="E17" s="591"/>
      <c r="F17" s="592"/>
      <c r="G17" s="592"/>
      <c r="H17" s="592"/>
      <c r="I17" s="592"/>
      <c r="J17" s="666"/>
      <c r="K17" s="667"/>
      <c r="L17" s="668"/>
      <c r="M17" s="668"/>
      <c r="N17" s="668"/>
      <c r="O17" s="669"/>
    </row>
    <row r="18" spans="1:15">
      <c r="A18" s="589" t="s">
        <v>16</v>
      </c>
      <c r="B18" s="620" t="s">
        <v>17</v>
      </c>
      <c r="C18" s="623"/>
      <c r="D18" s="624" t="s">
        <v>18</v>
      </c>
      <c r="E18" s="625">
        <v>42</v>
      </c>
      <c r="F18" s="611" t="s">
        <v>19</v>
      </c>
      <c r="G18" s="626"/>
      <c r="H18" s="626"/>
      <c r="I18" s="626"/>
      <c r="J18" s="673"/>
      <c r="K18" s="667"/>
      <c r="L18" s="668"/>
      <c r="M18" s="668"/>
      <c r="N18" s="668"/>
      <c r="O18" s="669"/>
    </row>
    <row r="19" spans="1:15">
      <c r="A19" s="589" t="s">
        <v>20</v>
      </c>
      <c r="B19" s="119"/>
      <c r="C19" s="590"/>
      <c r="D19" s="590"/>
      <c r="E19" s="610"/>
      <c r="F19" s="627" t="s">
        <v>21</v>
      </c>
      <c r="G19" s="626"/>
      <c r="H19" s="626"/>
      <c r="I19" s="626"/>
      <c r="J19" s="673"/>
      <c r="K19" s="667"/>
      <c r="L19" s="668"/>
      <c r="M19" s="668"/>
      <c r="N19" s="668"/>
      <c r="O19" s="669"/>
    </row>
    <row r="20" spans="1:15">
      <c r="A20" s="589"/>
      <c r="B20" s="590"/>
      <c r="C20" s="119"/>
      <c r="D20" s="590"/>
      <c r="E20" s="591"/>
      <c r="F20" s="592"/>
      <c r="G20" s="592"/>
      <c r="H20" s="592"/>
      <c r="I20" s="592"/>
      <c r="J20" s="666"/>
      <c r="K20" s="667"/>
      <c r="L20" s="668"/>
      <c r="M20" s="668"/>
      <c r="N20" s="668"/>
      <c r="O20" s="669"/>
    </row>
    <row r="21" spans="1:15">
      <c r="A21" s="628" t="s">
        <v>22</v>
      </c>
      <c r="B21" s="619"/>
      <c r="C21" s="594"/>
      <c r="D21" s="629" t="s">
        <v>23</v>
      </c>
      <c r="E21" s="630"/>
      <c r="F21" s="592"/>
      <c r="G21" s="592"/>
      <c r="H21" s="592"/>
      <c r="I21" s="592"/>
      <c r="J21" s="666"/>
      <c r="K21" s="667"/>
      <c r="L21" s="668"/>
      <c r="M21" s="668"/>
      <c r="N21" s="668"/>
      <c r="O21" s="669"/>
    </row>
    <row r="22" spans="1:15">
      <c r="A22" s="593" t="s">
        <v>24</v>
      </c>
      <c r="B22" s="594"/>
      <c r="C22" s="594"/>
      <c r="D22" s="622"/>
      <c r="E22" s="610"/>
      <c r="F22" s="611" t="s">
        <v>25</v>
      </c>
      <c r="G22" s="631"/>
      <c r="H22" s="631"/>
      <c r="I22" s="631"/>
      <c r="J22" s="674"/>
      <c r="K22" s="667"/>
      <c r="L22" s="668"/>
      <c r="M22" s="668"/>
      <c r="N22" s="668"/>
      <c r="O22" s="669"/>
    </row>
    <row r="23" spans="1:15">
      <c r="A23" s="589"/>
      <c r="B23" s="590"/>
      <c r="C23" s="590"/>
      <c r="D23" s="590"/>
      <c r="E23" s="591"/>
      <c r="F23" s="631"/>
      <c r="G23" s="631"/>
      <c r="H23" s="631"/>
      <c r="I23" s="631"/>
      <c r="J23" s="674"/>
      <c r="K23" s="667"/>
      <c r="L23" s="668"/>
      <c r="M23" s="668"/>
      <c r="N23" s="668"/>
      <c r="O23" s="669"/>
    </row>
    <row r="24" spans="1:15">
      <c r="A24" s="628" t="s">
        <v>26</v>
      </c>
      <c r="B24" s="632"/>
      <c r="C24" s="633" t="s">
        <v>27</v>
      </c>
      <c r="D24" s="633"/>
      <c r="E24" s="634"/>
      <c r="F24" s="592"/>
      <c r="G24" s="592"/>
      <c r="H24" s="592"/>
      <c r="I24" s="592"/>
      <c r="J24" s="666"/>
      <c r="K24" s="667"/>
      <c r="L24" s="668"/>
      <c r="M24" s="668"/>
      <c r="N24" s="668"/>
      <c r="O24" s="669"/>
    </row>
    <row r="25" spans="1:15">
      <c r="A25" s="593" t="s">
        <v>24</v>
      </c>
      <c r="B25" s="594"/>
      <c r="C25" s="594"/>
      <c r="D25" s="622"/>
      <c r="E25" s="635"/>
      <c r="F25" s="636"/>
      <c r="G25" s="592"/>
      <c r="H25" s="592"/>
      <c r="I25" s="592"/>
      <c r="J25" s="666"/>
      <c r="K25" s="667"/>
      <c r="L25" s="668"/>
      <c r="M25" s="668"/>
      <c r="N25" s="668"/>
      <c r="O25" s="669"/>
    </row>
    <row r="26" spans="1:15">
      <c r="A26" s="589"/>
      <c r="B26" s="590"/>
      <c r="C26" s="637" t="s">
        <v>28</v>
      </c>
      <c r="D26" s="638"/>
      <c r="E26" s="638"/>
      <c r="F26" s="636"/>
      <c r="G26" s="592"/>
      <c r="H26" s="592"/>
      <c r="I26" s="592"/>
      <c r="J26" s="666"/>
      <c r="K26" s="667"/>
      <c r="L26" s="668"/>
      <c r="M26" s="668"/>
      <c r="N26" s="668"/>
      <c r="O26" s="669"/>
    </row>
    <row r="27" spans="1:15">
      <c r="A27" s="593" t="s">
        <v>29</v>
      </c>
      <c r="B27" s="594"/>
      <c r="C27" s="594"/>
      <c r="D27" s="629"/>
      <c r="E27" s="629"/>
      <c r="F27" s="636"/>
      <c r="G27" s="639" t="s">
        <v>30</v>
      </c>
      <c r="H27" s="640" t="s">
        <v>31</v>
      </c>
      <c r="I27" s="592"/>
      <c r="J27" s="666"/>
      <c r="K27" s="667"/>
      <c r="L27" s="668"/>
      <c r="M27" s="668"/>
      <c r="N27" s="668"/>
      <c r="O27" s="669"/>
    </row>
    <row r="28" spans="1:15">
      <c r="A28" s="593" t="s">
        <v>32</v>
      </c>
      <c r="B28" s="594"/>
      <c r="C28" s="594"/>
      <c r="D28" s="622"/>
      <c r="E28" s="635"/>
      <c r="F28" s="636"/>
      <c r="G28" s="639" t="s">
        <v>33</v>
      </c>
      <c r="H28" s="592"/>
      <c r="I28" s="592"/>
      <c r="J28" s="666"/>
      <c r="K28" s="667"/>
      <c r="L28" s="668"/>
      <c r="M28" s="668"/>
      <c r="N28" s="668"/>
      <c r="O28" s="669"/>
    </row>
    <row r="29" spans="1:15">
      <c r="A29" s="589"/>
      <c r="B29" s="590"/>
      <c r="C29" s="590"/>
      <c r="D29" s="622"/>
      <c r="E29" s="590"/>
      <c r="F29" s="636"/>
      <c r="G29" s="592"/>
      <c r="H29" s="592"/>
      <c r="I29" s="592"/>
      <c r="J29" s="666"/>
      <c r="K29" s="667"/>
      <c r="L29" s="668"/>
      <c r="M29" s="668"/>
      <c r="N29" s="668"/>
      <c r="O29" s="669"/>
    </row>
    <row r="30" spans="1:15">
      <c r="A30" s="641" t="s">
        <v>34</v>
      </c>
      <c r="B30" s="629"/>
      <c r="C30" s="629"/>
      <c r="D30" s="629"/>
      <c r="E30" s="629"/>
      <c r="F30" s="636"/>
      <c r="G30" s="592"/>
      <c r="H30" s="592"/>
      <c r="I30" s="592"/>
      <c r="J30" s="666"/>
      <c r="K30" s="667"/>
      <c r="L30" s="668"/>
      <c r="M30" s="668"/>
      <c r="N30" s="668"/>
      <c r="O30" s="669"/>
    </row>
    <row r="31" spans="1:15">
      <c r="A31" s="606"/>
      <c r="B31" s="119"/>
      <c r="C31" s="612"/>
      <c r="D31" s="612"/>
      <c r="E31" s="612"/>
      <c r="F31" s="636"/>
      <c r="G31" s="592"/>
      <c r="H31" s="592"/>
      <c r="I31" s="592"/>
      <c r="J31" s="666"/>
      <c r="K31" s="667"/>
      <c r="L31" s="668"/>
      <c r="M31" s="668"/>
      <c r="N31" s="668"/>
      <c r="O31" s="669"/>
    </row>
    <row r="32" spans="1:15">
      <c r="A32" s="606"/>
      <c r="B32" s="119"/>
      <c r="C32" s="590"/>
      <c r="D32" s="119"/>
      <c r="E32" s="119"/>
      <c r="F32" s="642" t="s">
        <v>35</v>
      </c>
      <c r="G32" s="643"/>
      <c r="H32" s="643"/>
      <c r="I32" s="643"/>
      <c r="J32" s="675"/>
      <c r="K32" s="667"/>
      <c r="L32" s="668"/>
      <c r="M32" s="668"/>
      <c r="N32" s="668"/>
      <c r="O32" s="669"/>
    </row>
    <row r="33" spans="1:15">
      <c r="A33" s="606"/>
      <c r="B33" s="119"/>
      <c r="C33" s="119"/>
      <c r="D33" s="119"/>
      <c r="E33" s="119"/>
      <c r="F33" s="636"/>
      <c r="G33" s="592"/>
      <c r="H33" s="644">
        <v>7</v>
      </c>
      <c r="I33" s="592"/>
      <c r="J33" s="666"/>
      <c r="K33" s="667"/>
      <c r="L33" s="668"/>
      <c r="M33" s="668"/>
      <c r="N33" s="668"/>
      <c r="O33" s="669"/>
    </row>
    <row r="34" spans="1:15">
      <c r="A34" s="593" t="s">
        <v>36</v>
      </c>
      <c r="B34" s="645"/>
      <c r="C34" s="645"/>
      <c r="D34" s="619"/>
      <c r="E34" s="619"/>
      <c r="F34" s="636"/>
      <c r="G34" s="592"/>
      <c r="H34" s="592"/>
      <c r="I34" s="592"/>
      <c r="J34" s="666"/>
      <c r="K34" s="667"/>
      <c r="L34" s="668"/>
      <c r="M34" s="668"/>
      <c r="N34" s="668"/>
      <c r="O34" s="669"/>
    </row>
    <row r="35" spans="1:15">
      <c r="A35" s="589" t="s">
        <v>37</v>
      </c>
      <c r="B35" s="119"/>
      <c r="C35" s="119"/>
      <c r="D35" s="590" t="s">
        <v>38</v>
      </c>
      <c r="E35" s="610"/>
      <c r="F35" s="592"/>
      <c r="G35" s="592"/>
      <c r="H35" s="592"/>
      <c r="I35" s="592"/>
      <c r="J35" s="666"/>
      <c r="K35" s="667"/>
      <c r="L35" s="668"/>
      <c r="M35" s="668"/>
      <c r="N35" s="668"/>
      <c r="O35" s="669"/>
    </row>
    <row r="36" spans="1:15">
      <c r="A36" s="606"/>
      <c r="B36" s="119"/>
      <c r="C36" s="119"/>
      <c r="D36" s="119"/>
      <c r="E36" s="610"/>
      <c r="F36" s="592"/>
      <c r="G36" s="592"/>
      <c r="H36" s="592"/>
      <c r="I36" s="592"/>
      <c r="J36" s="666"/>
      <c r="K36" s="667"/>
      <c r="L36" s="668"/>
      <c r="M36" s="668"/>
      <c r="N36" s="668"/>
      <c r="O36" s="669"/>
    </row>
    <row r="37" spans="1:15">
      <c r="A37" s="589" t="s">
        <v>39</v>
      </c>
      <c r="B37" s="590"/>
      <c r="C37" s="590"/>
      <c r="D37" s="590"/>
      <c r="E37" s="610"/>
      <c r="F37" s="592"/>
      <c r="G37" s="592"/>
      <c r="H37" s="592"/>
      <c r="I37" s="592"/>
      <c r="J37" s="666"/>
      <c r="K37" s="667"/>
      <c r="L37" s="668"/>
      <c r="M37" s="668"/>
      <c r="N37" s="668"/>
      <c r="O37" s="669"/>
    </row>
    <row r="38" spans="1:15">
      <c r="A38" s="615" t="s">
        <v>40</v>
      </c>
      <c r="B38" s="646"/>
      <c r="C38" s="646"/>
      <c r="D38" s="647"/>
      <c r="E38" s="591"/>
      <c r="F38" s="592"/>
      <c r="G38" s="592"/>
      <c r="H38" s="592"/>
      <c r="I38" s="592"/>
      <c r="J38" s="666"/>
      <c r="K38" s="667"/>
      <c r="L38" s="668"/>
      <c r="M38" s="668"/>
      <c r="N38" s="668"/>
      <c r="O38" s="669"/>
    </row>
    <row r="39" spans="1:15">
      <c r="A39" s="606"/>
      <c r="B39" s="119"/>
      <c r="C39" s="119"/>
      <c r="D39" s="119"/>
      <c r="E39" s="591"/>
      <c r="F39" s="592"/>
      <c r="G39" s="592"/>
      <c r="H39" s="592"/>
      <c r="I39" s="592"/>
      <c r="J39" s="666"/>
      <c r="K39" s="667"/>
      <c r="L39" s="668"/>
      <c r="M39" s="668"/>
      <c r="N39" s="668"/>
      <c r="O39" s="669"/>
    </row>
    <row r="40" spans="1:15">
      <c r="A40" s="648" t="s">
        <v>41</v>
      </c>
      <c r="B40" s="649" t="s">
        <v>42</v>
      </c>
      <c r="C40" s="650"/>
      <c r="D40" s="651"/>
      <c r="E40" s="652"/>
      <c r="F40" s="197" t="s">
        <v>43</v>
      </c>
      <c r="G40" s="197" t="s">
        <v>44</v>
      </c>
      <c r="H40" s="197"/>
      <c r="I40" s="197" t="s">
        <v>45</v>
      </c>
      <c r="J40" s="676"/>
      <c r="K40" s="667"/>
      <c r="L40" s="668"/>
      <c r="M40" s="668"/>
      <c r="N40" s="668"/>
      <c r="O40" s="669"/>
    </row>
    <row r="41" spans="1:15">
      <c r="A41" s="648" t="s">
        <v>46</v>
      </c>
      <c r="B41" s="683" t="s">
        <v>47</v>
      </c>
      <c r="C41" s="654"/>
      <c r="D41" s="655"/>
      <c r="E41" s="656"/>
      <c r="F41" s="657">
        <v>2</v>
      </c>
      <c r="G41" s="658">
        <v>1</v>
      </c>
      <c r="H41" s="658"/>
      <c r="I41" s="677" t="s">
        <v>48</v>
      </c>
      <c r="J41" s="678"/>
      <c r="K41" s="667"/>
      <c r="L41" s="668"/>
      <c r="M41" s="668"/>
      <c r="N41" s="668"/>
      <c r="O41" s="669"/>
    </row>
    <row r="42" spans="1:15">
      <c r="A42" s="606"/>
      <c r="B42" s="119"/>
      <c r="C42" s="119"/>
      <c r="D42" s="119"/>
      <c r="E42" s="610"/>
      <c r="F42" s="592"/>
      <c r="G42" s="592" t="s">
        <v>49</v>
      </c>
      <c r="H42" s="592"/>
      <c r="I42" s="592"/>
      <c r="J42" s="666"/>
      <c r="K42" s="667"/>
      <c r="L42" s="668"/>
      <c r="M42" s="668"/>
      <c r="N42" s="668"/>
      <c r="O42" s="669"/>
    </row>
    <row r="43" spans="1:15">
      <c r="A43" s="659" t="s">
        <v>50</v>
      </c>
      <c r="B43" s="660" t="s">
        <v>51</v>
      </c>
      <c r="C43" s="650"/>
      <c r="D43" s="651"/>
      <c r="E43" s="652"/>
      <c r="F43" s="661"/>
      <c r="G43" s="661"/>
      <c r="H43" s="661"/>
      <c r="I43" s="661"/>
      <c r="J43" s="679"/>
      <c r="K43" s="680"/>
      <c r="L43" s="681"/>
      <c r="M43" s="681"/>
      <c r="N43" s="681"/>
      <c r="O43" s="682"/>
    </row>
  </sheetData>
  <sheetProtection password="83B8" sheet="1" selectLockedCells="1" formatCells="0" autoFilter="0"/>
  <mergeCells count="43">
    <mergeCell ref="A5:C5"/>
    <mergeCell ref="A6:E6"/>
    <mergeCell ref="A7:C7"/>
    <mergeCell ref="A8:E8"/>
    <mergeCell ref="D9:E9"/>
    <mergeCell ref="F10:J10"/>
    <mergeCell ref="F11:J11"/>
    <mergeCell ref="A12:B12"/>
    <mergeCell ref="C12:E12"/>
    <mergeCell ref="A13:B13"/>
    <mergeCell ref="D13:E13"/>
    <mergeCell ref="A15:B15"/>
    <mergeCell ref="C15:E15"/>
    <mergeCell ref="A16:B16"/>
    <mergeCell ref="B18:C18"/>
    <mergeCell ref="F18:J18"/>
    <mergeCell ref="F19:J19"/>
    <mergeCell ref="A21:B21"/>
    <mergeCell ref="D21:E21"/>
    <mergeCell ref="A24:B24"/>
    <mergeCell ref="C24:E24"/>
    <mergeCell ref="C26:E26"/>
    <mergeCell ref="A27:C27"/>
    <mergeCell ref="D27:E27"/>
    <mergeCell ref="A28:C28"/>
    <mergeCell ref="A30:E30"/>
    <mergeCell ref="C32:E32"/>
    <mergeCell ref="F32:J32"/>
    <mergeCell ref="A34:E34"/>
    <mergeCell ref="D35:E35"/>
    <mergeCell ref="A37:D37"/>
    <mergeCell ref="A38:D38"/>
    <mergeCell ref="B40:E40"/>
    <mergeCell ref="G40:H40"/>
    <mergeCell ref="I40:J40"/>
    <mergeCell ref="B41:E41"/>
    <mergeCell ref="G41:H41"/>
    <mergeCell ref="I41:J41"/>
    <mergeCell ref="B43:E43"/>
    <mergeCell ref="A1:O2"/>
    <mergeCell ref="K3:O43"/>
    <mergeCell ref="F14:J15"/>
    <mergeCell ref="F22:J23"/>
  </mergeCells>
  <conditionalFormatting sqref="F41">
    <cfRule type="cellIs" dxfId="0" priority="3" stopIfTrue="1" operator="greaterThan">
      <formula>31</formula>
    </cfRule>
    <cfRule type="expression" dxfId="1" priority="2" stopIfTrue="1">
      <formula>IF($A$39&lt;10,DAY($A$39))</formula>
    </cfRule>
  </conditionalFormatting>
  <conditionalFormatting sqref="I41">
    <cfRule type="cellIs" dxfId="0" priority="1" stopIfTrue="1" operator="greaterThan">
      <formula>MID(YEAR(NOW()),3,4)</formula>
    </cfRule>
  </conditionalFormatting>
  <hyperlinks>
    <hyperlink ref="B43" r:id="rId2" display="ilasciuc68@mail.ru"/>
  </hyperlinks>
  <pageMargins left="0.708661" right="0.708661" top="0.748031" bottom="0.748031" header="0.314961" footer="0.314961"/>
  <pageSetup paperSize="9" scale="89" orientation="landscape" useFirstPageNumber="1" horizontalDpi="6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3"/>
  <sheetViews>
    <sheetView zoomScale="106" zoomScaleNormal="106" topLeftCell="A12" workbookViewId="0">
      <selection activeCell="M11" sqref="M11"/>
    </sheetView>
  </sheetViews>
  <sheetFormatPr defaultColWidth="9" defaultRowHeight="12.75" customHeight="1"/>
  <cols>
    <col min="1" max="1" width="8.14444444444444" style="119" customWidth="1"/>
    <col min="2" max="2" width="5.71111111111111" style="119" customWidth="1"/>
    <col min="3" max="3" width="25.8555555555556" style="119" customWidth="1"/>
    <col min="4" max="4" width="6.28888888888889" style="119" customWidth="1"/>
    <col min="5" max="21" width="6" style="119" customWidth="1"/>
    <col min="22" max="257" width="9.14444444444444" style="119" customWidth="1"/>
  </cols>
  <sheetData>
    <row r="1" ht="25.5" customHeight="1" spans="2:19">
      <c r="B1" s="489" t="s">
        <v>52</v>
      </c>
      <c r="C1" s="575"/>
      <c r="D1" s="575"/>
      <c r="E1" s="575"/>
      <c r="F1" s="575"/>
      <c r="G1" s="575"/>
      <c r="H1" s="575"/>
      <c r="I1" s="575"/>
      <c r="J1" s="575"/>
      <c r="K1" s="575"/>
      <c r="L1" s="575"/>
      <c r="M1" s="575"/>
      <c r="N1" s="575"/>
      <c r="O1" s="575"/>
      <c r="P1" s="575"/>
      <c r="Q1" s="575"/>
      <c r="R1" s="575"/>
      <c r="S1" s="575"/>
    </row>
    <row r="2" ht="6" customHeight="1" spans="2:19">
      <c r="B2" s="489"/>
      <c r="C2" s="575"/>
      <c r="D2" s="575"/>
      <c r="E2" s="575"/>
      <c r="F2" s="575"/>
      <c r="G2" s="575"/>
      <c r="H2" s="575"/>
      <c r="I2" s="575"/>
      <c r="J2" s="575"/>
      <c r="K2" s="575"/>
      <c r="L2" s="575"/>
      <c r="M2" s="575"/>
      <c r="N2" s="575"/>
      <c r="O2" s="575"/>
      <c r="P2" s="575"/>
      <c r="Q2" s="575"/>
      <c r="R2" s="575"/>
      <c r="S2" s="575"/>
    </row>
    <row r="3" ht="25.5" customHeight="1" spans="2:19">
      <c r="B3" s="489"/>
      <c r="C3" s="575"/>
      <c r="D3" s="575"/>
      <c r="E3" s="575"/>
      <c r="F3" s="409" t="s">
        <v>53</v>
      </c>
      <c r="G3" s="409"/>
      <c r="H3" s="409"/>
      <c r="I3" s="409"/>
      <c r="J3" s="580"/>
      <c r="K3" s="575"/>
      <c r="L3" s="575"/>
      <c r="M3" s="575"/>
      <c r="N3" s="575"/>
      <c r="O3" s="575"/>
      <c r="P3" s="575"/>
      <c r="Q3" s="575"/>
      <c r="R3" s="575"/>
      <c r="S3" s="575"/>
    </row>
    <row r="4" ht="7.5" customHeight="1" spans="2:19">
      <c r="B4" s="490"/>
      <c r="C4" s="576"/>
      <c r="D4" s="576"/>
      <c r="E4" s="576"/>
      <c r="F4" s="438"/>
      <c r="G4" s="438"/>
      <c r="H4" s="438"/>
      <c r="I4" s="438"/>
      <c r="J4" s="581"/>
      <c r="K4" s="576"/>
      <c r="L4" s="576"/>
      <c r="M4" s="576"/>
      <c r="N4" s="576"/>
      <c r="O4" s="576"/>
      <c r="P4" s="576"/>
      <c r="Q4" s="576"/>
      <c r="R4" s="576"/>
      <c r="S4" s="576"/>
    </row>
    <row r="5" ht="18" customHeight="1" spans="2:21">
      <c r="B5" s="439" t="s">
        <v>54</v>
      </c>
      <c r="C5" s="440" t="s">
        <v>55</v>
      </c>
      <c r="D5" s="546" t="s">
        <v>56</v>
      </c>
      <c r="E5" s="547"/>
      <c r="F5" s="547"/>
      <c r="G5" s="547"/>
      <c r="H5" s="547"/>
      <c r="I5" s="547"/>
      <c r="J5" s="547"/>
      <c r="K5" s="547"/>
      <c r="L5" s="547"/>
      <c r="M5" s="547"/>
      <c r="N5" s="547"/>
      <c r="O5" s="547"/>
      <c r="P5" s="547"/>
      <c r="Q5" s="547"/>
      <c r="R5" s="547"/>
      <c r="S5" s="547"/>
      <c r="T5" s="547"/>
      <c r="U5" s="567"/>
    </row>
    <row r="6" ht="18" customHeight="1" spans="2:21">
      <c r="B6" s="443"/>
      <c r="C6" s="444"/>
      <c r="D6" s="445" t="s">
        <v>57</v>
      </c>
      <c r="E6" s="446" t="s">
        <v>58</v>
      </c>
      <c r="F6" s="447"/>
      <c r="G6" s="447"/>
      <c r="H6" s="447"/>
      <c r="I6" s="491"/>
      <c r="J6" s="448" t="s">
        <v>59</v>
      </c>
      <c r="K6" s="492"/>
      <c r="L6" s="492"/>
      <c r="M6" s="492"/>
      <c r="N6" s="492"/>
      <c r="O6" s="492"/>
      <c r="P6" s="493" t="s">
        <v>60</v>
      </c>
      <c r="Q6" s="532"/>
      <c r="R6" s="532"/>
      <c r="S6" s="532"/>
      <c r="T6" s="532"/>
      <c r="U6" s="533"/>
    </row>
    <row r="7" ht="23.25" customHeight="1" spans="2:21">
      <c r="B7" s="443"/>
      <c r="C7" s="444"/>
      <c r="D7" s="445"/>
      <c r="E7" s="448" t="s">
        <v>61</v>
      </c>
      <c r="F7" s="448" t="s">
        <v>62</v>
      </c>
      <c r="G7" s="448" t="s">
        <v>63</v>
      </c>
      <c r="H7" s="448" t="s">
        <v>64</v>
      </c>
      <c r="I7" s="448" t="s">
        <v>65</v>
      </c>
      <c r="J7" s="448" t="s">
        <v>57</v>
      </c>
      <c r="K7" s="446" t="s">
        <v>66</v>
      </c>
      <c r="L7" s="447"/>
      <c r="M7" s="447"/>
      <c r="N7" s="447"/>
      <c r="O7" s="491"/>
      <c r="P7" s="494" t="s">
        <v>57</v>
      </c>
      <c r="Q7" s="534" t="s">
        <v>67</v>
      </c>
      <c r="R7" s="535"/>
      <c r="S7" s="535"/>
      <c r="T7" s="535"/>
      <c r="U7" s="536"/>
    </row>
    <row r="8" ht="29.25" customHeight="1" spans="2:21">
      <c r="B8" s="449"/>
      <c r="C8" s="450"/>
      <c r="D8" s="451"/>
      <c r="E8" s="452"/>
      <c r="F8" s="452"/>
      <c r="G8" s="452"/>
      <c r="H8" s="452"/>
      <c r="I8" s="452"/>
      <c r="J8" s="452"/>
      <c r="K8" s="452" t="s">
        <v>61</v>
      </c>
      <c r="L8" s="452" t="s">
        <v>62</v>
      </c>
      <c r="M8" s="452" t="s">
        <v>63</v>
      </c>
      <c r="N8" s="452" t="s">
        <v>64</v>
      </c>
      <c r="O8" s="452" t="s">
        <v>65</v>
      </c>
      <c r="P8" s="495"/>
      <c r="Q8" s="495" t="s">
        <v>61</v>
      </c>
      <c r="R8" s="495" t="s">
        <v>62</v>
      </c>
      <c r="S8" s="537" t="s">
        <v>63</v>
      </c>
      <c r="T8" s="537" t="s">
        <v>64</v>
      </c>
      <c r="U8" s="495" t="s">
        <v>65</v>
      </c>
    </row>
    <row r="9" ht="9.75" customHeight="1" spans="2:21">
      <c r="B9" s="453" t="s">
        <v>68</v>
      </c>
      <c r="C9" s="454" t="s">
        <v>69</v>
      </c>
      <c r="D9" s="455">
        <v>1</v>
      </c>
      <c r="E9" s="456">
        <v>2</v>
      </c>
      <c r="F9" s="456">
        <v>3</v>
      </c>
      <c r="G9" s="456">
        <v>4</v>
      </c>
      <c r="H9" s="456">
        <v>5</v>
      </c>
      <c r="I9" s="456">
        <v>6</v>
      </c>
      <c r="J9" s="456">
        <v>7</v>
      </c>
      <c r="K9" s="456">
        <v>8</v>
      </c>
      <c r="L9" s="456">
        <v>9</v>
      </c>
      <c r="M9" s="456">
        <v>10</v>
      </c>
      <c r="N9" s="456">
        <v>11</v>
      </c>
      <c r="O9" s="456">
        <v>12</v>
      </c>
      <c r="P9" s="496">
        <v>13</v>
      </c>
      <c r="Q9" s="496">
        <v>14</v>
      </c>
      <c r="R9" s="496">
        <v>15</v>
      </c>
      <c r="S9" s="538">
        <v>16</v>
      </c>
      <c r="T9" s="538">
        <v>17</v>
      </c>
      <c r="U9" s="539">
        <v>18</v>
      </c>
    </row>
    <row r="10" ht="21" customHeight="1" spans="2:21">
      <c r="B10" s="577" t="s">
        <v>70</v>
      </c>
      <c r="C10" s="578" t="s">
        <v>71</v>
      </c>
      <c r="D10" s="579">
        <v>1</v>
      </c>
      <c r="E10" s="481"/>
      <c r="F10" s="481"/>
      <c r="G10" s="481">
        <v>1</v>
      </c>
      <c r="H10" s="481"/>
      <c r="I10" s="481"/>
      <c r="J10" s="518">
        <v>1</v>
      </c>
      <c r="K10" s="518"/>
      <c r="L10" s="518"/>
      <c r="M10" s="518">
        <v>1</v>
      </c>
      <c r="N10" s="518"/>
      <c r="O10" s="518"/>
      <c r="P10" s="582">
        <f t="shared" ref="P10:U31" si="0">D10-J10</f>
        <v>0</v>
      </c>
      <c r="Q10" s="582">
        <f t="shared" si="0"/>
        <v>0</v>
      </c>
      <c r="R10" s="582">
        <f t="shared" si="0"/>
        <v>0</v>
      </c>
      <c r="S10" s="564">
        <f t="shared" si="0"/>
        <v>0</v>
      </c>
      <c r="T10" s="564">
        <f t="shared" si="0"/>
        <v>0</v>
      </c>
      <c r="U10" s="564">
        <f t="shared" si="0"/>
        <v>0</v>
      </c>
    </row>
    <row r="11" ht="18" customHeight="1" spans="2:21">
      <c r="B11" s="475" t="s">
        <v>72</v>
      </c>
      <c r="C11" s="466" t="s">
        <v>73</v>
      </c>
      <c r="D11" s="459"/>
      <c r="E11" s="460"/>
      <c r="F11" s="460"/>
      <c r="G11" s="460"/>
      <c r="H11" s="460"/>
      <c r="I11" s="460"/>
      <c r="J11" s="562"/>
      <c r="K11" s="562"/>
      <c r="L11" s="562"/>
      <c r="M11" s="562"/>
      <c r="N11" s="562"/>
      <c r="O11" s="562"/>
      <c r="P11" s="563">
        <f t="shared" si="0"/>
        <v>0</v>
      </c>
      <c r="Q11" s="563">
        <f t="shared" ref="Q11:Q31" si="1">E11-K11</f>
        <v>0</v>
      </c>
      <c r="R11" s="563">
        <f t="shared" ref="R11:R31" si="2">F11-L11</f>
        <v>0</v>
      </c>
      <c r="S11" s="564">
        <f t="shared" ref="S11:S31" si="3">G11-M11</f>
        <v>0</v>
      </c>
      <c r="T11" s="125">
        <f t="shared" ref="T11:T31" si="4">H11-N11</f>
        <v>0</v>
      </c>
      <c r="U11" s="125">
        <f t="shared" ref="U11:U31" si="5">I11-O11</f>
        <v>0</v>
      </c>
    </row>
    <row r="12" ht="36.75" customHeight="1" spans="2:21">
      <c r="B12" s="469" t="s">
        <v>74</v>
      </c>
      <c r="C12" s="466" t="s">
        <v>75</v>
      </c>
      <c r="D12" s="467"/>
      <c r="E12" s="468"/>
      <c r="F12" s="468"/>
      <c r="G12" s="468"/>
      <c r="H12" s="468"/>
      <c r="I12" s="468"/>
      <c r="J12" s="507"/>
      <c r="K12" s="507"/>
      <c r="L12" s="507"/>
      <c r="M12" s="507"/>
      <c r="N12" s="507"/>
      <c r="O12" s="507"/>
      <c r="P12" s="564">
        <f t="shared" si="0"/>
        <v>0</v>
      </c>
      <c r="Q12" s="564">
        <f t="shared" si="1"/>
        <v>0</v>
      </c>
      <c r="R12" s="564">
        <f t="shared" si="2"/>
        <v>0</v>
      </c>
      <c r="S12" s="564">
        <f t="shared" si="3"/>
        <v>0</v>
      </c>
      <c r="T12" s="125">
        <f t="shared" si="4"/>
        <v>0</v>
      </c>
      <c r="U12" s="125">
        <f t="shared" si="5"/>
        <v>0</v>
      </c>
    </row>
    <row r="13" ht="18" customHeight="1" spans="2:21">
      <c r="B13" s="469" t="s">
        <v>76</v>
      </c>
      <c r="C13" s="466" t="s">
        <v>77</v>
      </c>
      <c r="D13" s="467"/>
      <c r="E13" s="468"/>
      <c r="F13" s="468"/>
      <c r="G13" s="468"/>
      <c r="H13" s="468"/>
      <c r="I13" s="468"/>
      <c r="J13" s="507"/>
      <c r="K13" s="507"/>
      <c r="L13" s="507"/>
      <c r="M13" s="507"/>
      <c r="N13" s="507"/>
      <c r="O13" s="507"/>
      <c r="P13" s="564">
        <f t="shared" si="0"/>
        <v>0</v>
      </c>
      <c r="Q13" s="564">
        <f t="shared" si="1"/>
        <v>0</v>
      </c>
      <c r="R13" s="564">
        <f t="shared" si="2"/>
        <v>0</v>
      </c>
      <c r="S13" s="564">
        <f t="shared" si="3"/>
        <v>0</v>
      </c>
      <c r="T13" s="125">
        <f t="shared" si="4"/>
        <v>0</v>
      </c>
      <c r="U13" s="125">
        <f t="shared" si="5"/>
        <v>0</v>
      </c>
    </row>
    <row r="14" ht="18" customHeight="1" spans="1:21">
      <c r="A14" s="470"/>
      <c r="B14" s="469" t="s">
        <v>78</v>
      </c>
      <c r="C14" s="466" t="s">
        <v>79</v>
      </c>
      <c r="D14" s="467"/>
      <c r="E14" s="468"/>
      <c r="F14" s="468"/>
      <c r="G14" s="468"/>
      <c r="H14" s="468"/>
      <c r="I14" s="468"/>
      <c r="J14" s="507"/>
      <c r="K14" s="507"/>
      <c r="L14" s="507"/>
      <c r="M14" s="507"/>
      <c r="N14" s="507"/>
      <c r="O14" s="507"/>
      <c r="P14" s="564">
        <f t="shared" si="0"/>
        <v>0</v>
      </c>
      <c r="Q14" s="564">
        <f t="shared" si="1"/>
        <v>0</v>
      </c>
      <c r="R14" s="564">
        <f t="shared" si="2"/>
        <v>0</v>
      </c>
      <c r="S14" s="564">
        <f t="shared" si="3"/>
        <v>0</v>
      </c>
      <c r="T14" s="125">
        <f t="shared" si="4"/>
        <v>0</v>
      </c>
      <c r="U14" s="125">
        <f t="shared" si="5"/>
        <v>0</v>
      </c>
    </row>
    <row r="15" ht="18" customHeight="1" spans="2:21">
      <c r="B15" s="469" t="s">
        <v>80</v>
      </c>
      <c r="C15" s="466" t="s">
        <v>81</v>
      </c>
      <c r="D15" s="467"/>
      <c r="E15" s="468"/>
      <c r="F15" s="468"/>
      <c r="G15" s="468"/>
      <c r="H15" s="468"/>
      <c r="I15" s="468"/>
      <c r="J15" s="507"/>
      <c r="K15" s="507"/>
      <c r="L15" s="507"/>
      <c r="M15" s="507"/>
      <c r="N15" s="507"/>
      <c r="O15" s="507"/>
      <c r="P15" s="564">
        <f t="shared" si="0"/>
        <v>0</v>
      </c>
      <c r="Q15" s="564">
        <f t="shared" si="1"/>
        <v>0</v>
      </c>
      <c r="R15" s="564">
        <f t="shared" si="2"/>
        <v>0</v>
      </c>
      <c r="S15" s="564">
        <f t="shared" si="3"/>
        <v>0</v>
      </c>
      <c r="T15" s="125">
        <f t="shared" si="4"/>
        <v>0</v>
      </c>
      <c r="U15" s="125">
        <f t="shared" si="5"/>
        <v>0</v>
      </c>
    </row>
    <row r="16" ht="18" customHeight="1" spans="2:21">
      <c r="B16" s="469" t="s">
        <v>82</v>
      </c>
      <c r="C16" s="466" t="s">
        <v>83</v>
      </c>
      <c r="D16" s="467"/>
      <c r="E16" s="468"/>
      <c r="F16" s="468"/>
      <c r="G16" s="468"/>
      <c r="H16" s="468"/>
      <c r="I16" s="468"/>
      <c r="J16" s="507"/>
      <c r="K16" s="507"/>
      <c r="L16" s="507"/>
      <c r="M16" s="507"/>
      <c r="N16" s="507"/>
      <c r="O16" s="507"/>
      <c r="P16" s="564">
        <f t="shared" si="0"/>
        <v>0</v>
      </c>
      <c r="Q16" s="564">
        <f t="shared" si="1"/>
        <v>0</v>
      </c>
      <c r="R16" s="564">
        <f t="shared" si="2"/>
        <v>0</v>
      </c>
      <c r="S16" s="564">
        <f t="shared" si="3"/>
        <v>0</v>
      </c>
      <c r="T16" s="125">
        <f t="shared" si="4"/>
        <v>0</v>
      </c>
      <c r="U16" s="125">
        <f t="shared" si="5"/>
        <v>0</v>
      </c>
    </row>
    <row r="17" ht="18" customHeight="1" spans="1:21">
      <c r="A17" s="470">
        <v>2</v>
      </c>
      <c r="B17" s="469" t="s">
        <v>84</v>
      </c>
      <c r="C17" s="466" t="s">
        <v>85</v>
      </c>
      <c r="D17" s="467"/>
      <c r="E17" s="468"/>
      <c r="F17" s="468"/>
      <c r="G17" s="468"/>
      <c r="H17" s="468"/>
      <c r="I17" s="468"/>
      <c r="J17" s="507"/>
      <c r="K17" s="507"/>
      <c r="L17" s="507"/>
      <c r="M17" s="507"/>
      <c r="N17" s="507"/>
      <c r="O17" s="507"/>
      <c r="P17" s="564">
        <f t="shared" si="0"/>
        <v>0</v>
      </c>
      <c r="Q17" s="564">
        <f t="shared" si="1"/>
        <v>0</v>
      </c>
      <c r="R17" s="564">
        <f t="shared" si="2"/>
        <v>0</v>
      </c>
      <c r="S17" s="564">
        <f t="shared" si="3"/>
        <v>0</v>
      </c>
      <c r="T17" s="125">
        <f t="shared" si="4"/>
        <v>0</v>
      </c>
      <c r="U17" s="125">
        <f t="shared" si="5"/>
        <v>0</v>
      </c>
    </row>
    <row r="18" ht="18" customHeight="1" spans="2:21">
      <c r="B18" s="469" t="s">
        <v>86</v>
      </c>
      <c r="C18" s="466" t="s">
        <v>87</v>
      </c>
      <c r="D18" s="467"/>
      <c r="E18" s="468"/>
      <c r="F18" s="468"/>
      <c r="G18" s="468"/>
      <c r="H18" s="468"/>
      <c r="I18" s="468"/>
      <c r="J18" s="507"/>
      <c r="K18" s="507"/>
      <c r="L18" s="507"/>
      <c r="M18" s="507"/>
      <c r="N18" s="507"/>
      <c r="O18" s="507"/>
      <c r="P18" s="564">
        <f t="shared" si="0"/>
        <v>0</v>
      </c>
      <c r="Q18" s="564">
        <f t="shared" si="1"/>
        <v>0</v>
      </c>
      <c r="R18" s="564">
        <f t="shared" si="2"/>
        <v>0</v>
      </c>
      <c r="S18" s="564">
        <f t="shared" si="3"/>
        <v>0</v>
      </c>
      <c r="T18" s="125">
        <f t="shared" si="4"/>
        <v>0</v>
      </c>
      <c r="U18" s="125">
        <f t="shared" si="5"/>
        <v>0</v>
      </c>
    </row>
    <row r="19" ht="18" customHeight="1" spans="2:21">
      <c r="B19" s="469" t="s">
        <v>88</v>
      </c>
      <c r="C19" s="466" t="s">
        <v>89</v>
      </c>
      <c r="D19" s="467"/>
      <c r="E19" s="468"/>
      <c r="F19" s="468"/>
      <c r="G19" s="468"/>
      <c r="H19" s="468"/>
      <c r="I19" s="468"/>
      <c r="J19" s="507"/>
      <c r="K19" s="507"/>
      <c r="L19" s="507"/>
      <c r="M19" s="507"/>
      <c r="N19" s="507"/>
      <c r="O19" s="507"/>
      <c r="P19" s="564">
        <f t="shared" si="0"/>
        <v>0</v>
      </c>
      <c r="Q19" s="564">
        <f t="shared" si="1"/>
        <v>0</v>
      </c>
      <c r="R19" s="564">
        <f t="shared" si="2"/>
        <v>0</v>
      </c>
      <c r="S19" s="564">
        <f t="shared" si="3"/>
        <v>0</v>
      </c>
      <c r="T19" s="125">
        <f t="shared" si="4"/>
        <v>0</v>
      </c>
      <c r="U19" s="125">
        <f t="shared" si="5"/>
        <v>0</v>
      </c>
    </row>
    <row r="20" ht="18" customHeight="1" spans="2:21">
      <c r="B20" s="469" t="s">
        <v>90</v>
      </c>
      <c r="C20" s="466" t="s">
        <v>91</v>
      </c>
      <c r="D20" s="467"/>
      <c r="E20" s="468"/>
      <c r="F20" s="468"/>
      <c r="G20" s="468"/>
      <c r="H20" s="468"/>
      <c r="I20" s="468"/>
      <c r="J20" s="507"/>
      <c r="K20" s="507"/>
      <c r="L20" s="507"/>
      <c r="M20" s="507"/>
      <c r="N20" s="507"/>
      <c r="O20" s="507"/>
      <c r="P20" s="564">
        <f t="shared" si="0"/>
        <v>0</v>
      </c>
      <c r="Q20" s="564">
        <f t="shared" si="1"/>
        <v>0</v>
      </c>
      <c r="R20" s="564">
        <f t="shared" si="2"/>
        <v>0</v>
      </c>
      <c r="S20" s="564">
        <f t="shared" si="3"/>
        <v>0</v>
      </c>
      <c r="T20" s="125">
        <f t="shared" si="4"/>
        <v>0</v>
      </c>
      <c r="U20" s="125">
        <f t="shared" si="5"/>
        <v>0</v>
      </c>
    </row>
    <row r="21" ht="18" customHeight="1" spans="2:21">
      <c r="B21" s="469" t="s">
        <v>92</v>
      </c>
      <c r="C21" s="466" t="s">
        <v>93</v>
      </c>
      <c r="D21" s="467"/>
      <c r="E21" s="468"/>
      <c r="F21" s="468"/>
      <c r="G21" s="468"/>
      <c r="H21" s="468"/>
      <c r="I21" s="468"/>
      <c r="J21" s="507"/>
      <c r="K21" s="507"/>
      <c r="L21" s="507"/>
      <c r="M21" s="507"/>
      <c r="N21" s="507"/>
      <c r="O21" s="507"/>
      <c r="P21" s="564">
        <f t="shared" si="0"/>
        <v>0</v>
      </c>
      <c r="Q21" s="564">
        <f t="shared" si="1"/>
        <v>0</v>
      </c>
      <c r="R21" s="564">
        <f t="shared" si="2"/>
        <v>0</v>
      </c>
      <c r="S21" s="564">
        <f t="shared" si="3"/>
        <v>0</v>
      </c>
      <c r="T21" s="125">
        <f t="shared" si="4"/>
        <v>0</v>
      </c>
      <c r="U21" s="125">
        <f t="shared" si="5"/>
        <v>0</v>
      </c>
    </row>
    <row r="22" ht="18" customHeight="1" spans="2:21">
      <c r="B22" s="469" t="s">
        <v>94</v>
      </c>
      <c r="C22" s="466" t="s">
        <v>95</v>
      </c>
      <c r="D22" s="467"/>
      <c r="E22" s="468"/>
      <c r="F22" s="468"/>
      <c r="G22" s="468"/>
      <c r="H22" s="468"/>
      <c r="I22" s="468"/>
      <c r="J22" s="507"/>
      <c r="K22" s="507"/>
      <c r="L22" s="507"/>
      <c r="M22" s="507"/>
      <c r="N22" s="507"/>
      <c r="O22" s="507"/>
      <c r="P22" s="564">
        <f t="shared" si="0"/>
        <v>0</v>
      </c>
      <c r="Q22" s="564">
        <f t="shared" si="1"/>
        <v>0</v>
      </c>
      <c r="R22" s="564">
        <f t="shared" si="2"/>
        <v>0</v>
      </c>
      <c r="S22" s="564">
        <f t="shared" si="3"/>
        <v>0</v>
      </c>
      <c r="T22" s="125">
        <f t="shared" si="4"/>
        <v>0</v>
      </c>
      <c r="U22" s="125">
        <f t="shared" si="5"/>
        <v>0</v>
      </c>
    </row>
    <row r="23" ht="18" customHeight="1" spans="2:21">
      <c r="B23" s="469" t="s">
        <v>96</v>
      </c>
      <c r="C23" s="466" t="s">
        <v>97</v>
      </c>
      <c r="D23" s="467"/>
      <c r="E23" s="468"/>
      <c r="F23" s="468"/>
      <c r="G23" s="468"/>
      <c r="H23" s="468"/>
      <c r="I23" s="468"/>
      <c r="J23" s="507"/>
      <c r="K23" s="507"/>
      <c r="L23" s="507"/>
      <c r="M23" s="507"/>
      <c r="N23" s="507"/>
      <c r="O23" s="507"/>
      <c r="P23" s="564">
        <f t="shared" si="0"/>
        <v>0</v>
      </c>
      <c r="Q23" s="564">
        <f t="shared" si="1"/>
        <v>0</v>
      </c>
      <c r="R23" s="564">
        <f t="shared" si="2"/>
        <v>0</v>
      </c>
      <c r="S23" s="564">
        <f t="shared" si="3"/>
        <v>0</v>
      </c>
      <c r="T23" s="125">
        <f t="shared" si="4"/>
        <v>0</v>
      </c>
      <c r="U23" s="125">
        <f t="shared" si="5"/>
        <v>0</v>
      </c>
    </row>
    <row r="24" ht="18" customHeight="1" spans="2:21">
      <c r="B24" s="469" t="s">
        <v>98</v>
      </c>
      <c r="C24" s="466" t="s">
        <v>99</v>
      </c>
      <c r="D24" s="467"/>
      <c r="E24" s="468"/>
      <c r="F24" s="468"/>
      <c r="G24" s="468"/>
      <c r="H24" s="468"/>
      <c r="I24" s="468"/>
      <c r="J24" s="507"/>
      <c r="K24" s="507"/>
      <c r="L24" s="507"/>
      <c r="M24" s="507"/>
      <c r="N24" s="507"/>
      <c r="O24" s="507"/>
      <c r="P24" s="564">
        <f t="shared" si="0"/>
        <v>0</v>
      </c>
      <c r="Q24" s="564">
        <f t="shared" si="1"/>
        <v>0</v>
      </c>
      <c r="R24" s="564">
        <f t="shared" si="2"/>
        <v>0</v>
      </c>
      <c r="S24" s="564">
        <f t="shared" si="3"/>
        <v>0</v>
      </c>
      <c r="T24" s="125">
        <f t="shared" si="4"/>
        <v>0</v>
      </c>
      <c r="U24" s="125">
        <f t="shared" si="5"/>
        <v>0</v>
      </c>
    </row>
    <row r="25" ht="18" customHeight="1" spans="2:21">
      <c r="B25" s="469" t="s">
        <v>100</v>
      </c>
      <c r="C25" s="466" t="s">
        <v>101</v>
      </c>
      <c r="D25" s="467"/>
      <c r="E25" s="468"/>
      <c r="F25" s="468"/>
      <c r="G25" s="468"/>
      <c r="H25" s="468"/>
      <c r="I25" s="468"/>
      <c r="J25" s="507"/>
      <c r="K25" s="507"/>
      <c r="L25" s="507"/>
      <c r="M25" s="507"/>
      <c r="N25" s="507"/>
      <c r="O25" s="507"/>
      <c r="P25" s="564">
        <f t="shared" si="0"/>
        <v>0</v>
      </c>
      <c r="Q25" s="564">
        <f t="shared" si="1"/>
        <v>0</v>
      </c>
      <c r="R25" s="564">
        <f t="shared" si="2"/>
        <v>0</v>
      </c>
      <c r="S25" s="564">
        <f t="shared" si="3"/>
        <v>0</v>
      </c>
      <c r="T25" s="125">
        <f t="shared" si="4"/>
        <v>0</v>
      </c>
      <c r="U25" s="125">
        <f t="shared" si="5"/>
        <v>0</v>
      </c>
    </row>
    <row r="26" ht="18" customHeight="1" spans="2:21">
      <c r="B26" s="469" t="s">
        <v>102</v>
      </c>
      <c r="C26" s="466" t="s">
        <v>103</v>
      </c>
      <c r="D26" s="467"/>
      <c r="E26" s="468"/>
      <c r="F26" s="468"/>
      <c r="G26" s="468"/>
      <c r="H26" s="468"/>
      <c r="I26" s="468"/>
      <c r="J26" s="507"/>
      <c r="K26" s="507"/>
      <c r="L26" s="507"/>
      <c r="M26" s="507"/>
      <c r="N26" s="507"/>
      <c r="O26" s="507"/>
      <c r="P26" s="564">
        <f t="shared" si="0"/>
        <v>0</v>
      </c>
      <c r="Q26" s="564">
        <f t="shared" si="1"/>
        <v>0</v>
      </c>
      <c r="R26" s="564">
        <f t="shared" si="2"/>
        <v>0</v>
      </c>
      <c r="S26" s="564">
        <f t="shared" si="3"/>
        <v>0</v>
      </c>
      <c r="T26" s="125">
        <f t="shared" si="4"/>
        <v>0</v>
      </c>
      <c r="U26" s="125">
        <f t="shared" si="5"/>
        <v>0</v>
      </c>
    </row>
    <row r="27" ht="18" customHeight="1" spans="2:21">
      <c r="B27" s="552" t="s">
        <v>104</v>
      </c>
      <c r="C27" s="571" t="s">
        <v>105</v>
      </c>
      <c r="D27" s="471"/>
      <c r="E27" s="472"/>
      <c r="F27" s="472"/>
      <c r="G27" s="472"/>
      <c r="H27" s="472"/>
      <c r="I27" s="472"/>
      <c r="J27" s="511"/>
      <c r="K27" s="511"/>
      <c r="L27" s="511"/>
      <c r="M27" s="511"/>
      <c r="N27" s="511"/>
      <c r="O27" s="511"/>
      <c r="P27" s="515">
        <f t="shared" si="0"/>
        <v>0</v>
      </c>
      <c r="Q27" s="515">
        <f t="shared" si="1"/>
        <v>0</v>
      </c>
      <c r="R27" s="515">
        <f t="shared" si="2"/>
        <v>0</v>
      </c>
      <c r="S27" s="564">
        <f t="shared" si="3"/>
        <v>0</v>
      </c>
      <c r="T27" s="125">
        <f t="shared" si="4"/>
        <v>0</v>
      </c>
      <c r="U27" s="125">
        <f t="shared" si="5"/>
        <v>0</v>
      </c>
    </row>
    <row r="28" ht="18" customHeight="1" spans="2:21">
      <c r="B28" s="573" t="s">
        <v>106</v>
      </c>
      <c r="C28" s="466" t="s">
        <v>107</v>
      </c>
      <c r="D28" s="467"/>
      <c r="E28" s="468"/>
      <c r="F28" s="468"/>
      <c r="G28" s="468"/>
      <c r="H28" s="468"/>
      <c r="I28" s="468"/>
      <c r="J28" s="507"/>
      <c r="K28" s="507"/>
      <c r="L28" s="507"/>
      <c r="M28" s="507"/>
      <c r="N28" s="507"/>
      <c r="O28" s="507"/>
      <c r="P28" s="564">
        <f t="shared" si="0"/>
        <v>0</v>
      </c>
      <c r="Q28" s="564">
        <f t="shared" si="1"/>
        <v>0</v>
      </c>
      <c r="R28" s="564">
        <f t="shared" si="2"/>
        <v>0</v>
      </c>
      <c r="S28" s="564">
        <f t="shared" si="3"/>
        <v>0</v>
      </c>
      <c r="T28" s="125">
        <f t="shared" si="4"/>
        <v>0</v>
      </c>
      <c r="U28" s="125">
        <f t="shared" si="5"/>
        <v>0</v>
      </c>
    </row>
    <row r="29" ht="18" customHeight="1" spans="2:21">
      <c r="B29" s="469" t="s">
        <v>108</v>
      </c>
      <c r="C29" s="466" t="s">
        <v>109</v>
      </c>
      <c r="D29" s="467"/>
      <c r="E29" s="468"/>
      <c r="F29" s="468"/>
      <c r="G29" s="468"/>
      <c r="H29" s="468"/>
      <c r="I29" s="468"/>
      <c r="J29" s="507"/>
      <c r="K29" s="507"/>
      <c r="L29" s="507"/>
      <c r="M29" s="507"/>
      <c r="N29" s="507"/>
      <c r="O29" s="507"/>
      <c r="P29" s="564">
        <f t="shared" si="0"/>
        <v>0</v>
      </c>
      <c r="Q29" s="564">
        <f t="shared" si="1"/>
        <v>0</v>
      </c>
      <c r="R29" s="564">
        <f t="shared" si="2"/>
        <v>0</v>
      </c>
      <c r="S29" s="564">
        <f t="shared" si="3"/>
        <v>0</v>
      </c>
      <c r="T29" s="125">
        <f t="shared" si="4"/>
        <v>0</v>
      </c>
      <c r="U29" s="125">
        <f t="shared" si="5"/>
        <v>0</v>
      </c>
    </row>
    <row r="30" ht="18" customHeight="1" spans="2:21">
      <c r="B30" s="475" t="s">
        <v>110</v>
      </c>
      <c r="C30" s="466" t="s">
        <v>111</v>
      </c>
      <c r="D30" s="467"/>
      <c r="E30" s="468"/>
      <c r="F30" s="468"/>
      <c r="G30" s="468"/>
      <c r="H30" s="468"/>
      <c r="I30" s="468"/>
      <c r="J30" s="507"/>
      <c r="K30" s="507"/>
      <c r="L30" s="507"/>
      <c r="M30" s="507"/>
      <c r="N30" s="507"/>
      <c r="O30" s="507"/>
      <c r="P30" s="564">
        <f t="shared" si="0"/>
        <v>0</v>
      </c>
      <c r="Q30" s="564">
        <f t="shared" si="1"/>
        <v>0</v>
      </c>
      <c r="R30" s="564">
        <f t="shared" si="2"/>
        <v>0</v>
      </c>
      <c r="S30" s="564">
        <f t="shared" si="3"/>
        <v>0</v>
      </c>
      <c r="T30" s="125">
        <f t="shared" si="4"/>
        <v>0</v>
      </c>
      <c r="U30" s="125">
        <f t="shared" si="5"/>
        <v>0</v>
      </c>
    </row>
    <row r="31" ht="18" customHeight="1" spans="2:21">
      <c r="B31" s="475" t="s">
        <v>112</v>
      </c>
      <c r="C31" s="466" t="s">
        <v>113</v>
      </c>
      <c r="D31" s="467"/>
      <c r="E31" s="468"/>
      <c r="F31" s="468"/>
      <c r="G31" s="468"/>
      <c r="H31" s="468"/>
      <c r="I31" s="468"/>
      <c r="J31" s="507"/>
      <c r="K31" s="507"/>
      <c r="L31" s="507"/>
      <c r="M31" s="507"/>
      <c r="N31" s="507"/>
      <c r="O31" s="507"/>
      <c r="P31" s="564">
        <f t="shared" si="0"/>
        <v>0</v>
      </c>
      <c r="Q31" s="564">
        <f t="shared" si="1"/>
        <v>0</v>
      </c>
      <c r="R31" s="564">
        <f t="shared" si="2"/>
        <v>0</v>
      </c>
      <c r="S31" s="564">
        <f t="shared" si="3"/>
        <v>0</v>
      </c>
      <c r="T31" s="125">
        <f t="shared" si="4"/>
        <v>0</v>
      </c>
      <c r="U31" s="125">
        <f t="shared" si="5"/>
        <v>0</v>
      </c>
    </row>
    <row r="32" ht="3.75" customHeight="1" spans="4:21">
      <c r="D32" s="132">
        <f>SUM(D12:D31)+SUM('3'!D6:D30)+SUM('4'!D6:D34)+SUM('5'!D6:D23)-'3'!D26-'3'!D29</f>
        <v>1</v>
      </c>
      <c r="E32" s="132">
        <f>SUM(E12:E31)+SUM('3'!E6:E30)+SUM('4'!E6:E34)+SUM('5'!E6:E23)-'3'!E26-'3'!E29</f>
        <v>0</v>
      </c>
      <c r="F32" s="132">
        <f>SUM(F12:F31)+SUM('3'!F6:F30)+SUM('4'!F6:F34)+SUM('5'!F6:F23)-'3'!F26-'3'!F29</f>
        <v>0</v>
      </c>
      <c r="G32" s="132">
        <f>SUM(G12:G31)+SUM('3'!G6:G30)+SUM('4'!G6:G34)+SUM('5'!G6:G23)-'3'!G26-'3'!G29</f>
        <v>1</v>
      </c>
      <c r="H32" s="132">
        <f>SUM(H12:H31)+SUM('3'!H6:H30)+SUM('4'!H6:H34)+SUM('5'!H6:H23)-'3'!H26-'3'!H29</f>
        <v>0</v>
      </c>
      <c r="I32" s="132">
        <f>SUM(I12:I31)+SUM('3'!I6:I30)+SUM('4'!I6:I34)+SUM('5'!I6:I23)-'3'!I26-'3'!I29</f>
        <v>0</v>
      </c>
      <c r="J32" s="132">
        <f>SUM(J12:J31)+SUM('3'!J6:J30)+SUM('4'!J6:J34)+SUM('5'!J6:J23)-'3'!J26-'3'!J29</f>
        <v>1</v>
      </c>
      <c r="K32" s="132">
        <f>SUM(K12:K31)+SUM('3'!K6:K30)+SUM('4'!K6:K34)+SUM('5'!K6:K23)-'3'!K26-'3'!K29</f>
        <v>0</v>
      </c>
      <c r="L32" s="132">
        <f>SUM(L12:L31)+SUM('3'!L6:L30)+SUM('4'!L6:L34)+SUM('5'!L6:L23)-'3'!L26-'3'!L29</f>
        <v>0</v>
      </c>
      <c r="M32" s="132">
        <f>SUM(M12:M31)+SUM('3'!M6:M30)+SUM('4'!M6:M34)+SUM('5'!M6:M23)-'3'!M26-'3'!M29</f>
        <v>1</v>
      </c>
      <c r="N32" s="132">
        <f>SUM(N12:N31)+SUM('3'!N6:N30)+SUM('4'!N6:N34)+SUM('5'!N6:N23)-'3'!N26-'3'!N29</f>
        <v>0</v>
      </c>
      <c r="O32" s="132">
        <f>SUM(O12:O31)+SUM('3'!O6:O30)+SUM('4'!O6:O34)+SUM('5'!O6:O23)-'3'!O26-'3'!O29</f>
        <v>0</v>
      </c>
      <c r="P32" s="132">
        <f>SUM(P12:P31)+SUM('3'!P6:P30)+SUM('4'!P6:P34)+SUM('5'!P6:P23)-'3'!P26-'3'!P29</f>
        <v>0</v>
      </c>
      <c r="Q32" s="132">
        <f>SUM(Q12:Q31)+SUM('3'!Q6:Q30)+SUM('4'!Q6:Q34)+SUM('5'!Q6:Q23)-'3'!Q26-'3'!Q29</f>
        <v>0</v>
      </c>
      <c r="R32" s="132">
        <f>SUM(R12:R31)+SUM('3'!R6:R30)+SUM('4'!R6:R34)+SUM('5'!R6:R23)-'3'!R26-'3'!R29</f>
        <v>0</v>
      </c>
      <c r="S32" s="132">
        <f>SUM(S12:S31)+SUM('3'!S6:S30)+SUM('4'!S6:S34)+SUM('5'!S6:S23)-'3'!S26-'3'!S29</f>
        <v>0</v>
      </c>
      <c r="T32" s="132">
        <f>SUM(T12:T31)+SUM('3'!T6:T30)+SUM('4'!T6:T34)+SUM('5'!T6:T23)-'3'!T26-'3'!T29</f>
        <v>0</v>
      </c>
      <c r="U32" s="132">
        <f>SUM(U12:U31)+SUM('3'!U6:U30)+SUM('4'!U6:U34)+SUM('5'!U6:U23)-'3'!U26-'3'!U29</f>
        <v>0</v>
      </c>
    </row>
    <row r="33" spans="4:19">
      <c r="D33" s="132"/>
      <c r="E33" s="132"/>
      <c r="F33" s="132"/>
      <c r="G33" s="132"/>
      <c r="H33" s="132"/>
      <c r="I33" s="132"/>
      <c r="J33" s="132"/>
      <c r="K33" s="132"/>
      <c r="L33" s="132"/>
      <c r="M33" s="132"/>
      <c r="N33" s="132"/>
      <c r="O33" s="132"/>
      <c r="P33" s="132"/>
      <c r="Q33" s="132"/>
      <c r="R33" s="132"/>
      <c r="S33" s="132"/>
    </row>
  </sheetData>
  <sheetProtection password="83B8" sheet="1" selectLockedCells="1" formatCells="0" autoFilter="0"/>
  <mergeCells count="18">
    <mergeCell ref="B1:S1"/>
    <mergeCell ref="F3:I3"/>
    <mergeCell ref="D5:U5"/>
    <mergeCell ref="E6:I6"/>
    <mergeCell ref="J6:O6"/>
    <mergeCell ref="P6:U6"/>
    <mergeCell ref="K7:O7"/>
    <mergeCell ref="Q7:U7"/>
    <mergeCell ref="B5:B8"/>
    <mergeCell ref="C5:C8"/>
    <mergeCell ref="D6:D8"/>
    <mergeCell ref="E7:E8"/>
    <mergeCell ref="F7:F8"/>
    <mergeCell ref="G7:G8"/>
    <mergeCell ref="H7:H8"/>
    <mergeCell ref="I7:I8"/>
    <mergeCell ref="J7:J8"/>
    <mergeCell ref="P7:P8"/>
  </mergeCells>
  <conditionalFormatting sqref="D10">
    <cfRule type="cellIs" dxfId="2" priority="226" stopIfTrue="1" operator="notEqual">
      <formula>$D$32</formula>
    </cfRule>
    <cfRule type="cellIs" dxfId="0" priority="227" stopIfTrue="1" operator="lessThan">
      <formula>$E$10+$F$10+$G$10+$H$10+$I$10</formula>
    </cfRule>
  </conditionalFormatting>
  <conditionalFormatting sqref="E10">
    <cfRule type="cellIs" dxfId="2" priority="229" stopIfTrue="1" operator="notEqual">
      <formula>$E$32</formula>
    </cfRule>
    <cfRule type="cellIs" dxfId="0" priority="230" stopIfTrue="1" operator="greaterThan">
      <formula>$D$10</formula>
    </cfRule>
  </conditionalFormatting>
  <conditionalFormatting sqref="F10">
    <cfRule type="cellIs" dxfId="2" priority="232" stopIfTrue="1" operator="notEqual">
      <formula>$F$32</formula>
    </cfRule>
    <cfRule type="cellIs" dxfId="0" priority="233" stopIfTrue="1" operator="greaterThan">
      <formula>$D$10</formula>
    </cfRule>
  </conditionalFormatting>
  <conditionalFormatting sqref="G10">
    <cfRule type="cellIs" dxfId="2" priority="79" stopIfTrue="1" operator="notEqual">
      <formula>$G$32</formula>
    </cfRule>
    <cfRule type="cellIs" dxfId="0" priority="80" stopIfTrue="1" operator="greaterThan">
      <formula>$D$10</formula>
    </cfRule>
  </conditionalFormatting>
  <conditionalFormatting sqref="H10">
    <cfRule type="cellIs" dxfId="2" priority="103" stopIfTrue="1" operator="notEqual">
      <formula>$H$32</formula>
    </cfRule>
    <cfRule type="cellIs" dxfId="0" priority="104" stopIfTrue="1" operator="greaterThan">
      <formula>$D$10</formula>
    </cfRule>
  </conditionalFormatting>
  <conditionalFormatting sqref="I10">
    <cfRule type="cellIs" dxfId="2" priority="234" stopIfTrue="1" operator="notEqual">
      <formula>$I$32</formula>
    </cfRule>
    <cfRule type="cellIs" dxfId="0" priority="235" stopIfTrue="1" operator="greaterThan">
      <formula>$D$10</formula>
    </cfRule>
  </conditionalFormatting>
  <conditionalFormatting sqref="J10">
    <cfRule type="cellIs" dxfId="2" priority="236" stopIfTrue="1" operator="notEqual">
      <formula>$J$32</formula>
    </cfRule>
    <cfRule type="cellIs" dxfId="0" priority="237" stopIfTrue="1" operator="greaterThan">
      <formula>$D$10</formula>
    </cfRule>
    <cfRule type="cellIs" dxfId="0" priority="238" stopIfTrue="1" operator="lessThan">
      <formula>$K$10+$L$10+$M$10+$N$10+$O$10</formula>
    </cfRule>
  </conditionalFormatting>
  <conditionalFormatting sqref="K10">
    <cfRule type="cellIs" dxfId="2" priority="241" stopIfTrue="1" operator="notEqual">
      <formula>$K$32</formula>
    </cfRule>
    <cfRule type="cellIs" dxfId="0" priority="242" stopIfTrue="1" operator="greaterThan">
      <formula>$E$10</formula>
    </cfRule>
  </conditionalFormatting>
  <conditionalFormatting sqref="L10">
    <cfRule type="cellIs" dxfId="2" priority="244" stopIfTrue="1" operator="notEqual">
      <formula>$L$32</formula>
    </cfRule>
    <cfRule type="cellIs" dxfId="0" priority="245" stopIfTrue="1" operator="greaterThan">
      <formula>$F$10</formula>
    </cfRule>
  </conditionalFormatting>
  <conditionalFormatting sqref="M10">
    <cfRule type="cellIs" dxfId="2" priority="29" stopIfTrue="1" operator="notEqual">
      <formula>$M$32</formula>
    </cfRule>
    <cfRule type="cellIs" dxfId="0" priority="30" stopIfTrue="1" operator="greaterThan">
      <formula>$G$10</formula>
    </cfRule>
  </conditionalFormatting>
  <conditionalFormatting sqref="N10">
    <cfRule type="cellIs" dxfId="2" priority="53" stopIfTrue="1" operator="notEqual">
      <formula>$N$32</formula>
    </cfRule>
    <cfRule type="cellIs" dxfId="0" priority="54" stopIfTrue="1" operator="greaterThan">
      <formula>$H$10</formula>
    </cfRule>
  </conditionalFormatting>
  <conditionalFormatting sqref="O10">
    <cfRule type="cellIs" dxfId="2" priority="247" stopIfTrue="1" operator="notEqual">
      <formula>$O$32</formula>
    </cfRule>
    <cfRule type="cellIs" dxfId="0" priority="248" stopIfTrue="1" operator="greaterThan">
      <formula>$I$10</formula>
    </cfRule>
  </conditionalFormatting>
  <conditionalFormatting sqref="P10">
    <cfRule type="cellIs" dxfId="2" priority="250" stopIfTrue="1" operator="notEqual">
      <formula>$P$32</formula>
    </cfRule>
    <cfRule type="cellIs" dxfId="0" priority="251" stopIfTrue="1" operator="greaterThan">
      <formula>$D$10</formula>
    </cfRule>
    <cfRule type="cellIs" dxfId="0" priority="252" stopIfTrue="1" operator="notEqual">
      <formula>$Q$10+$R$10+$S$10+$T$10+$U$10</formula>
    </cfRule>
  </conditionalFormatting>
  <conditionalFormatting sqref="Q10">
    <cfRule type="cellIs" dxfId="2" priority="253" stopIfTrue="1" operator="notEqual">
      <formula>$Q$32</formula>
    </cfRule>
    <cfRule type="cellIs" dxfId="0" priority="254" stopIfTrue="1" operator="greaterThan">
      <formula>$E$10</formula>
    </cfRule>
  </conditionalFormatting>
  <conditionalFormatting sqref="R10">
    <cfRule type="cellIs" dxfId="2" priority="255" stopIfTrue="1" operator="notEqual">
      <formula>$R$32</formula>
    </cfRule>
    <cfRule type="cellIs" dxfId="0" priority="256" stopIfTrue="1" operator="greaterThan">
      <formula>$F$10</formula>
    </cfRule>
  </conditionalFormatting>
  <conditionalFormatting sqref="S10">
    <cfRule type="cellIs" dxfId="2" priority="257" stopIfTrue="1" operator="notEqual">
      <formula>$S$32</formula>
    </cfRule>
    <cfRule type="cellIs" dxfId="0" priority="258" stopIfTrue="1" operator="greaterThan">
      <formula>$G$10</formula>
    </cfRule>
  </conditionalFormatting>
  <conditionalFormatting sqref="T10">
    <cfRule type="cellIs" dxfId="3" priority="15" stopIfTrue="1" operator="notEqual">
      <formula>$T$32</formula>
    </cfRule>
    <cfRule type="cellIs" dxfId="3" priority="16" stopIfTrue="1" operator="greaterThan">
      <formula>$H$10</formula>
    </cfRule>
  </conditionalFormatting>
  <conditionalFormatting sqref="U10">
    <cfRule type="cellIs" dxfId="3" priority="13" stopIfTrue="1" operator="notEqual">
      <formula>$U$32</formula>
    </cfRule>
    <cfRule type="cellIs" dxfId="3" priority="14" stopIfTrue="1" operator="greaterThan">
      <formula>$I$10</formula>
    </cfRule>
  </conditionalFormatting>
  <conditionalFormatting sqref="D11">
    <cfRule type="cellIs" dxfId="0" priority="264" stopIfTrue="1" operator="lessThan">
      <formula>$E$11+$F$11+$G$11+$H$11+$I$11</formula>
    </cfRule>
    <cfRule type="cellIs" dxfId="0" priority="265" stopIfTrue="1" operator="greaterThan">
      <formula>$D$10</formula>
    </cfRule>
  </conditionalFormatting>
  <conditionalFormatting sqref="E11">
    <cfRule type="cellIs" dxfId="0" priority="266" stopIfTrue="1" operator="greaterThan">
      <formula>$D$11</formula>
    </cfRule>
    <cfRule type="cellIs" dxfId="0" priority="267" stopIfTrue="1" operator="greaterThan">
      <formula>$E$10</formula>
    </cfRule>
  </conditionalFormatting>
  <conditionalFormatting sqref="F11">
    <cfRule type="cellIs" dxfId="0" priority="268" stopIfTrue="1" operator="greaterThan">
      <formula>$D$11</formula>
    </cfRule>
    <cfRule type="cellIs" dxfId="0" priority="269" stopIfTrue="1" operator="greaterThan">
      <formula>$F$10</formula>
    </cfRule>
  </conditionalFormatting>
  <conditionalFormatting sqref="G11">
    <cfRule type="cellIs" dxfId="0" priority="81" stopIfTrue="1" operator="greaterThan">
      <formula>$D$11</formula>
    </cfRule>
    <cfRule type="cellIs" dxfId="0" priority="82" stopIfTrue="1" operator="greaterThan">
      <formula>$G$10</formula>
    </cfRule>
  </conditionalFormatting>
  <conditionalFormatting sqref="H11">
    <cfRule type="cellIs" dxfId="0" priority="105" stopIfTrue="1" operator="greaterThan">
      <formula>$D$11</formula>
    </cfRule>
    <cfRule type="cellIs" dxfId="0" priority="106" stopIfTrue="1" operator="greaterThan">
      <formula>$H$10</formula>
    </cfRule>
  </conditionalFormatting>
  <conditionalFormatting sqref="I11">
    <cfRule type="cellIs" dxfId="0" priority="270" stopIfTrue="1" operator="greaterThan">
      <formula>$D$11</formula>
    </cfRule>
    <cfRule type="cellIs" dxfId="0" priority="271" stopIfTrue="1" operator="greaterThan">
      <formula>$I$10</formula>
    </cfRule>
  </conditionalFormatting>
  <conditionalFormatting sqref="J11">
    <cfRule type="cellIs" dxfId="0" priority="272" stopIfTrue="1" operator="greaterThan">
      <formula>$D$11</formula>
    </cfRule>
    <cfRule type="cellIs" dxfId="0" priority="273" stopIfTrue="1" operator="notEqual">
      <formula>$K$11+$L$11+$M$11+$N$11+$O$11</formula>
    </cfRule>
    <cfRule type="cellIs" dxfId="0" priority="274" stopIfTrue="1" operator="greaterThan">
      <formula>$J$10</formula>
    </cfRule>
  </conditionalFormatting>
  <conditionalFormatting sqref="K11">
    <cfRule type="cellIs" dxfId="0" priority="275" stopIfTrue="1" operator="greaterThan">
      <formula>$E$11</formula>
    </cfRule>
    <cfRule type="cellIs" dxfId="0" priority="276" stopIfTrue="1" operator="greaterThan">
      <formula>$K$10</formula>
    </cfRule>
  </conditionalFormatting>
  <conditionalFormatting sqref="L11">
    <cfRule type="cellIs" dxfId="0" priority="277" stopIfTrue="1" operator="greaterThan">
      <formula>$F$11</formula>
    </cfRule>
    <cfRule type="cellIs" dxfId="0" priority="278" stopIfTrue="1" operator="greaterThan">
      <formula>$L$10</formula>
    </cfRule>
  </conditionalFormatting>
  <conditionalFormatting sqref="M11">
    <cfRule type="cellIs" dxfId="0" priority="32" stopIfTrue="1" operator="greaterThan">
      <formula>$G$11</formula>
    </cfRule>
    <cfRule type="cellIs" dxfId="0" priority="33" stopIfTrue="1" operator="greaterThan">
      <formula>$M$10</formula>
    </cfRule>
  </conditionalFormatting>
  <conditionalFormatting sqref="N11">
    <cfRule type="cellIs" dxfId="0" priority="56" stopIfTrue="1" operator="greaterThan">
      <formula>$H$11</formula>
    </cfRule>
    <cfRule type="cellIs" dxfId="0" priority="57" stopIfTrue="1" operator="greaterThan">
      <formula>$N$10</formula>
    </cfRule>
  </conditionalFormatting>
  <conditionalFormatting sqref="O11">
    <cfRule type="cellIs" dxfId="0" priority="279" stopIfTrue="1" operator="greaterThan">
      <formula>$I$11</formula>
    </cfRule>
    <cfRule type="cellIs" dxfId="0" priority="280" stopIfTrue="1" operator="greaterThan">
      <formula>$O$10</formula>
    </cfRule>
  </conditionalFormatting>
  <conditionalFormatting sqref="P11">
    <cfRule type="cellIs" dxfId="0" priority="281" stopIfTrue="1" operator="greaterThan">
      <formula>$D$11</formula>
    </cfRule>
    <cfRule type="cellIs" dxfId="0" priority="282" stopIfTrue="1" operator="lessThan">
      <formula>$Q$11+$R$11+$S$11+$T$11+$U$11</formula>
    </cfRule>
    <cfRule type="cellIs" dxfId="0" priority="283" stopIfTrue="1" operator="greaterThan">
      <formula>$P$10</formula>
    </cfRule>
  </conditionalFormatting>
  <conditionalFormatting sqref="Q11">
    <cfRule type="cellIs" dxfId="0" priority="284" stopIfTrue="1" operator="greaterThan">
      <formula>$E$11</formula>
    </cfRule>
    <cfRule type="cellIs" dxfId="0" priority="285" stopIfTrue="1" operator="greaterThan">
      <formula>$Q$10</formula>
    </cfRule>
  </conditionalFormatting>
  <conditionalFormatting sqref="R11">
    <cfRule type="cellIs" dxfId="0" priority="286" stopIfTrue="1" operator="greaterThan">
      <formula>$F$11</formula>
    </cfRule>
    <cfRule type="cellIs" dxfId="0" priority="287" stopIfTrue="1" operator="greaterThan">
      <formula>$R$10</formula>
    </cfRule>
  </conditionalFormatting>
  <conditionalFormatting sqref="S11">
    <cfRule type="cellIs" dxfId="3" priority="11" stopIfTrue="1" operator="greaterThan">
      <formula>$G$11</formula>
    </cfRule>
    <cfRule type="cellIs" dxfId="3" priority="12" stopIfTrue="1" operator="greaterThan">
      <formula>$S$10</formula>
    </cfRule>
  </conditionalFormatting>
  <conditionalFormatting sqref="T11">
    <cfRule type="cellIs" dxfId="3" priority="9" stopIfTrue="1" operator="greaterThan">
      <formula>$H$11</formula>
    </cfRule>
    <cfRule type="cellIs" dxfId="3" priority="10" stopIfTrue="1" operator="greaterThan">
      <formula>$T$10</formula>
    </cfRule>
  </conditionalFormatting>
  <conditionalFormatting sqref="U11">
    <cfRule type="cellIs" dxfId="3" priority="6" stopIfTrue="1" operator="greaterThan">
      <formula>$I$11</formula>
    </cfRule>
    <cfRule type="cellIs" dxfId="3" priority="8" stopIfTrue="1" operator="greaterThan">
      <formula>$U$10</formula>
    </cfRule>
  </conditionalFormatting>
  <conditionalFormatting sqref="D12">
    <cfRule type="cellIs" dxfId="0" priority="228" stopIfTrue="1" operator="lessThan">
      <formula>$E$12+$F$12+$G$12+$H$12+$I$12</formula>
    </cfRule>
  </conditionalFormatting>
  <conditionalFormatting sqref="E12:I12">
    <cfRule type="cellIs" dxfId="0" priority="231" stopIfTrue="1" operator="greaterThan">
      <formula>$D$12</formula>
    </cfRule>
  </conditionalFormatting>
  <conditionalFormatting sqref="J12">
    <cfRule type="cellIs" dxfId="0" priority="239" stopIfTrue="1" operator="greaterThan">
      <formula>$D$12</formula>
    </cfRule>
    <cfRule type="cellIs" dxfId="0" priority="240" stopIfTrue="1" operator="notEqual">
      <formula>$K$12+$L$12+$M$12+$N$12+$O$12</formula>
    </cfRule>
  </conditionalFormatting>
  <conditionalFormatting sqref="M12">
    <cfRule type="cellIs" dxfId="0" priority="31" stopIfTrue="1" operator="greaterThan">
      <formula>$G$12</formula>
    </cfRule>
  </conditionalFormatting>
  <conditionalFormatting sqref="N12">
    <cfRule type="cellIs" dxfId="0" priority="55" stopIfTrue="1" operator="greaterThan">
      <formula>$H$12</formula>
    </cfRule>
  </conditionalFormatting>
  <conditionalFormatting sqref="O12">
    <cfRule type="cellIs" dxfId="0" priority="249" stopIfTrue="1" operator="greaterThan">
      <formula>$I$12</formula>
    </cfRule>
  </conditionalFormatting>
  <conditionalFormatting sqref="P12">
    <cfRule type="cellIs" dxfId="0" priority="259" stopIfTrue="1" operator="greaterThan">
      <formula>$D$12</formula>
    </cfRule>
    <cfRule type="cellIs" dxfId="0" priority="260" stopIfTrue="1" operator="notEqual">
      <formula>$Q$12+$R$12+$S$12+$T$12+$U$12</formula>
    </cfRule>
  </conditionalFormatting>
  <conditionalFormatting sqref="D13">
    <cfRule type="cellIs" dxfId="0" priority="113" stopIfTrue="1" operator="lessThan">
      <formula>$E$13+$F$13+$G$13+$H$13+$I$13</formula>
    </cfRule>
  </conditionalFormatting>
  <conditionalFormatting sqref="E13:I13">
    <cfRule type="cellIs" dxfId="0" priority="126" stopIfTrue="1" operator="greaterThan">
      <formula>$D$13</formula>
    </cfRule>
  </conditionalFormatting>
  <conditionalFormatting sqref="J13">
    <cfRule type="cellIs" dxfId="0" priority="139" stopIfTrue="1" operator="greaterThan">
      <formula>$D$13</formula>
    </cfRule>
    <cfRule type="cellIs" dxfId="0" priority="140" stopIfTrue="1" operator="notEqual">
      <formula>$K$13+$L$13+$M$13+$N$13+$O$13</formula>
    </cfRule>
  </conditionalFormatting>
  <conditionalFormatting sqref="M13">
    <cfRule type="cellIs" dxfId="0" priority="17" stopIfTrue="1" operator="greaterThan">
      <formula>$G$13</formula>
    </cfRule>
  </conditionalFormatting>
  <conditionalFormatting sqref="P13">
    <cfRule type="cellIs" dxfId="0" priority="200" stopIfTrue="1" operator="greaterThan">
      <formula>$D$13</formula>
    </cfRule>
    <cfRule type="cellIs" dxfId="0" priority="201" stopIfTrue="1" operator="notEqual">
      <formula>$Q$13+$R$13+$S$13+$T$13+$U$13</formula>
    </cfRule>
  </conditionalFormatting>
  <conditionalFormatting sqref="D14">
    <cfRule type="cellIs" dxfId="0" priority="114" stopIfTrue="1" operator="notEqual">
      <formula>$E$14+$F$14+$G$14+$H$14+$I$14</formula>
    </cfRule>
  </conditionalFormatting>
  <conditionalFormatting sqref="E14:I14">
    <cfRule type="cellIs" dxfId="0" priority="127" stopIfTrue="1" operator="greaterThan">
      <formula>$D$14</formula>
    </cfRule>
  </conditionalFormatting>
  <conditionalFormatting sqref="J14">
    <cfRule type="cellIs" dxfId="0" priority="141" stopIfTrue="1" operator="greaterThan">
      <formula>$D$14</formula>
    </cfRule>
    <cfRule type="cellIs" dxfId="0" priority="142" stopIfTrue="1" operator="notEqual">
      <formula>$K$14+$L$14+$M$14+$N$14+$O$14</formula>
    </cfRule>
  </conditionalFormatting>
  <conditionalFormatting sqref="P14">
    <cfRule type="cellIs" dxfId="0" priority="202" stopIfTrue="1" operator="greaterThan">
      <formula>$D$14</formula>
    </cfRule>
    <cfRule type="cellIs" dxfId="0" priority="203" stopIfTrue="1" operator="notEqual">
      <formula>$Q$14+$R$14+$S$14+$T$14+$U$14</formula>
    </cfRule>
  </conditionalFormatting>
  <conditionalFormatting sqref="D15">
    <cfRule type="cellIs" dxfId="0" priority="115" stopIfTrue="1" operator="notEqual">
      <formula>$E$15+$F$15+$G$15+$H$15+$I$15</formula>
    </cfRule>
  </conditionalFormatting>
  <conditionalFormatting sqref="E15:I15">
    <cfRule type="cellIs" dxfId="0" priority="128" stopIfTrue="1" operator="greaterThan">
      <formula>$D$15</formula>
    </cfRule>
  </conditionalFormatting>
  <conditionalFormatting sqref="J15">
    <cfRule type="cellIs" dxfId="0" priority="143" stopIfTrue="1" operator="greaterThan">
      <formula>$D$15</formula>
    </cfRule>
    <cfRule type="cellIs" dxfId="0" priority="144" stopIfTrue="1" operator="notEqual">
      <formula>$K$15+$L$15+$M$15+$N$15+$O$15</formula>
    </cfRule>
  </conditionalFormatting>
  <conditionalFormatting sqref="P15">
    <cfRule type="cellIs" dxfId="0" priority="204" stopIfTrue="1" operator="greaterThan">
      <formula>$D$15</formula>
    </cfRule>
    <cfRule type="cellIs" dxfId="0" priority="205" stopIfTrue="1" operator="notEqual">
      <formula>$Q$15+$R$15+$S$15+$T$15+$U$15</formula>
    </cfRule>
  </conditionalFormatting>
  <conditionalFormatting sqref="D16">
    <cfRule type="cellIs" dxfId="0" priority="116" stopIfTrue="1" operator="notEqual">
      <formula>$E$16+$F$16+$G$16+$H$16+$I$16</formula>
    </cfRule>
  </conditionalFormatting>
  <conditionalFormatting sqref="E16:I16">
    <cfRule type="cellIs" dxfId="0" priority="129" stopIfTrue="1" operator="greaterThan">
      <formula>$D$16</formula>
    </cfRule>
  </conditionalFormatting>
  <conditionalFormatting sqref="J16">
    <cfRule type="cellIs" dxfId="0" priority="145" stopIfTrue="1" operator="greaterThan">
      <formula>$D$16</formula>
    </cfRule>
    <cfRule type="cellIs" dxfId="0" priority="146" stopIfTrue="1" operator="notEqual">
      <formula>$K$16+$L$16+$M$16+$N$16+$O$16</formula>
    </cfRule>
  </conditionalFormatting>
  <conditionalFormatting sqref="P16">
    <cfRule type="cellIs" dxfId="0" priority="206" stopIfTrue="1" operator="greaterThan">
      <formula>$D$16</formula>
    </cfRule>
    <cfRule type="cellIs" dxfId="0" priority="207" stopIfTrue="1" operator="notEqual">
      <formula>$Q$16+$R$16+$S$16+$T$16+$U$16</formula>
    </cfRule>
  </conditionalFormatting>
  <conditionalFormatting sqref="D17">
    <cfRule type="cellIs" dxfId="0" priority="117" stopIfTrue="1" operator="notEqual">
      <formula>$E$17+$F$17+$G$17+$H$17+$I$17</formula>
    </cfRule>
  </conditionalFormatting>
  <conditionalFormatting sqref="E17:I17">
    <cfRule type="cellIs" dxfId="0" priority="130" stopIfTrue="1" operator="greaterThan">
      <formula>$D$17</formula>
    </cfRule>
  </conditionalFormatting>
  <conditionalFormatting sqref="J17">
    <cfRule type="cellIs" dxfId="0" priority="147" stopIfTrue="1" operator="greaterThan">
      <formula>$D$17</formula>
    </cfRule>
    <cfRule type="cellIs" dxfId="0" priority="148" stopIfTrue="1" operator="notEqual">
      <formula>$K$17+$L$17+$M$17+$N$17+$O$17</formula>
    </cfRule>
  </conditionalFormatting>
  <conditionalFormatting sqref="P17">
    <cfRule type="cellIs" dxfId="0" priority="208" stopIfTrue="1" operator="greaterThan">
      <formula>$D$17</formula>
    </cfRule>
    <cfRule type="cellIs" dxfId="0" priority="209" stopIfTrue="1" operator="notEqual">
      <formula>$Q$17+$R$17+$S$17+$T$17+$U$17</formula>
    </cfRule>
  </conditionalFormatting>
  <conditionalFormatting sqref="D18">
    <cfRule type="cellIs" dxfId="0" priority="118" stopIfTrue="1" operator="notEqual">
      <formula>$E$18+$F$18+$G$18+$H$18+$I$18</formula>
    </cfRule>
  </conditionalFormatting>
  <conditionalFormatting sqref="E18:I18">
    <cfRule type="cellIs" dxfId="0" priority="131" stopIfTrue="1" operator="greaterThan">
      <formula>$D$18</formula>
    </cfRule>
  </conditionalFormatting>
  <conditionalFormatting sqref="J18">
    <cfRule type="cellIs" dxfId="0" priority="149" stopIfTrue="1" operator="greaterThan">
      <formula>$D$18</formula>
    </cfRule>
    <cfRule type="cellIs" dxfId="0" priority="150" stopIfTrue="1" operator="notEqual">
      <formula>$K$18+$L$18+$M$18+$N$18+$O$18</formula>
    </cfRule>
  </conditionalFormatting>
  <conditionalFormatting sqref="P18">
    <cfRule type="cellIs" dxfId="0" priority="210" stopIfTrue="1" operator="greaterThan">
      <formula>$D$18</formula>
    </cfRule>
    <cfRule type="cellIs" dxfId="0" priority="211" stopIfTrue="1" operator="notEqual">
      <formula>$Q$18+$R$18+$S$18+$T$18+$U$18</formula>
    </cfRule>
  </conditionalFormatting>
  <conditionalFormatting sqref="D19">
    <cfRule type="cellIs" dxfId="0" priority="119" stopIfTrue="1" operator="notEqual">
      <formula>$E$19+$F$19+$G$19+$H$19+$I$19</formula>
    </cfRule>
  </conditionalFormatting>
  <conditionalFormatting sqref="G19">
    <cfRule type="cellIs" dxfId="0" priority="71" stopIfTrue="1" operator="greaterThan">
      <formula>$D$19</formula>
    </cfRule>
  </conditionalFormatting>
  <conditionalFormatting sqref="H19">
    <cfRule type="cellIs" dxfId="0" priority="95" stopIfTrue="1" operator="greaterThan">
      <formula>$D$19</formula>
    </cfRule>
  </conditionalFormatting>
  <conditionalFormatting sqref="J19">
    <cfRule type="cellIs" dxfId="0" priority="151" stopIfTrue="1" operator="greaterThan">
      <formula>$D$19</formula>
    </cfRule>
    <cfRule type="cellIs" dxfId="0" priority="152" stopIfTrue="1" operator="notEqual">
      <formula>$K$19+$L$19+$M$19+$N$19+$O$19</formula>
    </cfRule>
  </conditionalFormatting>
  <conditionalFormatting sqref="P19">
    <cfRule type="cellIs" dxfId="0" priority="212" stopIfTrue="1" operator="greaterThan">
      <formula>$D$19</formula>
    </cfRule>
    <cfRule type="cellIs" dxfId="0" priority="213" stopIfTrue="1" operator="notEqual">
      <formula>$Q$19+$R$19+$S$19+$T$19+$U$19</formula>
    </cfRule>
  </conditionalFormatting>
  <conditionalFormatting sqref="D20">
    <cfRule type="cellIs" dxfId="0" priority="120" stopIfTrue="1" operator="notEqual">
      <formula>$E$20+$F$20+$G$20+$H$20+$I$20</formula>
    </cfRule>
  </conditionalFormatting>
  <conditionalFormatting sqref="G20">
    <cfRule type="cellIs" dxfId="0" priority="72" stopIfTrue="1" operator="greaterThan">
      <formula>$D$20</formula>
    </cfRule>
  </conditionalFormatting>
  <conditionalFormatting sqref="H20">
    <cfRule type="cellIs" dxfId="0" priority="96" stopIfTrue="1" operator="greaterThan">
      <formula>$D$20</formula>
    </cfRule>
  </conditionalFormatting>
  <conditionalFormatting sqref="J20">
    <cfRule type="cellIs" dxfId="0" priority="153" stopIfTrue="1" operator="greaterThan">
      <formula>$D$20</formula>
    </cfRule>
    <cfRule type="cellIs" dxfId="0" priority="154" stopIfTrue="1" operator="notEqual">
      <formula>$K$20+$L$20+$M$20+$N$20+$O$20</formula>
    </cfRule>
  </conditionalFormatting>
  <conditionalFormatting sqref="P20">
    <cfRule type="cellIs" dxfId="0" priority="214" stopIfTrue="1" operator="greaterThan">
      <formula>$D$20</formula>
    </cfRule>
    <cfRule type="cellIs" dxfId="0" priority="215" stopIfTrue="1" operator="notEqual">
      <formula>$Q$20+$R$20+$S$20+$T$20+$U$20</formula>
    </cfRule>
  </conditionalFormatting>
  <conditionalFormatting sqref="D21">
    <cfRule type="cellIs" dxfId="0" priority="121" stopIfTrue="1" operator="notEqual">
      <formula>$E$21+$F$21+$G$21+$H$21+$I$21</formula>
    </cfRule>
  </conditionalFormatting>
  <conditionalFormatting sqref="E21:I21">
    <cfRule type="cellIs" dxfId="0" priority="134" stopIfTrue="1" operator="greaterThan">
      <formula>$D$21</formula>
    </cfRule>
  </conditionalFormatting>
  <conditionalFormatting sqref="J21">
    <cfRule type="cellIs" dxfId="0" priority="222" stopIfTrue="1" operator="greaterThan">
      <formula>$D$21</formula>
    </cfRule>
    <cfRule type="cellIs" dxfId="0" priority="223" stopIfTrue="1" operator="notEqual">
      <formula>$K$21+$L$21+$M$21+$N$21+$O$21</formula>
    </cfRule>
  </conditionalFormatting>
  <conditionalFormatting sqref="P21">
    <cfRule type="cellIs" dxfId="0" priority="224" stopIfTrue="1" operator="greaterThan">
      <formula>$D$21</formula>
    </cfRule>
    <cfRule type="cellIs" dxfId="0" priority="225" stopIfTrue="1" operator="notEqual">
      <formula>$Q$21+$R$21+$S$21+$T$21+$U$21</formula>
    </cfRule>
  </conditionalFormatting>
  <conditionalFormatting sqref="D22">
    <cfRule type="cellIs" dxfId="0" priority="122" stopIfTrue="1" operator="notEqual">
      <formula>$E$22+$F$22+$G$22+$H$22+$I$22</formula>
    </cfRule>
  </conditionalFormatting>
  <conditionalFormatting sqref="E22:I22">
    <cfRule type="cellIs" dxfId="0" priority="135" stopIfTrue="1" operator="greaterThan">
      <formula>$D$22</formula>
    </cfRule>
  </conditionalFormatting>
  <conditionalFormatting sqref="J22">
    <cfRule type="cellIs" dxfId="0" priority="155" stopIfTrue="1" operator="greaterThan">
      <formula>$D$22</formula>
    </cfRule>
    <cfRule type="cellIs" dxfId="0" priority="156" stopIfTrue="1" operator="notEqual">
      <formula>$K$22+$L$22+$M$22+$N$22+$O$22</formula>
    </cfRule>
  </conditionalFormatting>
  <conditionalFormatting sqref="P22">
    <cfRule type="cellIs" dxfId="0" priority="216" stopIfTrue="1" operator="greaterThan">
      <formula>$D$22</formula>
    </cfRule>
    <cfRule type="cellIs" dxfId="0" priority="217" stopIfTrue="1" operator="notEqual">
      <formula>$Q$22+$R$22+$S$22+$T$22+$U$22</formula>
    </cfRule>
  </conditionalFormatting>
  <conditionalFormatting sqref="D23">
    <cfRule type="cellIs" dxfId="0" priority="123" stopIfTrue="1" operator="notEqual">
      <formula>$E$23+$F$23+$G$23+$H$23+$I$23</formula>
    </cfRule>
  </conditionalFormatting>
  <conditionalFormatting sqref="E23:I23">
    <cfRule type="cellIs" dxfId="0" priority="136" stopIfTrue="1" operator="greaterThan">
      <formula>$D$23</formula>
    </cfRule>
  </conditionalFormatting>
  <conditionalFormatting sqref="J23">
    <cfRule type="cellIs" dxfId="0" priority="157" stopIfTrue="1" operator="greaterThan">
      <formula>$D$23</formula>
    </cfRule>
    <cfRule type="cellIs" dxfId="0" priority="158" stopIfTrue="1" operator="notEqual">
      <formula>$K$23+$L$23+$M$23+$N$23+$O$23</formula>
    </cfRule>
  </conditionalFormatting>
  <conditionalFormatting sqref="P23">
    <cfRule type="cellIs" dxfId="0" priority="218" stopIfTrue="1" operator="greaterThan">
      <formula>$D$23</formula>
    </cfRule>
    <cfRule type="cellIs" dxfId="0" priority="219" stopIfTrue="1" operator="notEqual">
      <formula>$Q$23+$R$23+$S$23+$T$23+$U$23</formula>
    </cfRule>
  </conditionalFormatting>
  <conditionalFormatting sqref="D24">
    <cfRule type="cellIs" dxfId="0" priority="290" stopIfTrue="1" operator="notEqual">
      <formula>$E$24+$F$24+$G$24+$H$24+$I$24</formula>
    </cfRule>
  </conditionalFormatting>
  <conditionalFormatting sqref="E24:I24">
    <cfRule type="cellIs" dxfId="0" priority="291" stopIfTrue="1" operator="greaterThan">
      <formula>$D$24</formula>
    </cfRule>
  </conditionalFormatting>
  <conditionalFormatting sqref="J24">
    <cfRule type="cellIs" dxfId="0" priority="292" stopIfTrue="1" operator="greaterThan">
      <formula>$D$24</formula>
    </cfRule>
    <cfRule type="cellIs" dxfId="0" priority="293" stopIfTrue="1" operator="notEqual">
      <formula>$K$24+$L$24+$M$24+$N$24+$O$24</formula>
    </cfRule>
  </conditionalFormatting>
  <conditionalFormatting sqref="P24">
    <cfRule type="cellIs" dxfId="0" priority="297" stopIfTrue="1" operator="greaterThan">
      <formula>$D$24</formula>
    </cfRule>
    <cfRule type="cellIs" dxfId="0" priority="298" stopIfTrue="1" operator="notEqual">
      <formula>$Q$24+$R$24+$S$24+$T$24+$U$24</formula>
    </cfRule>
  </conditionalFormatting>
  <conditionalFormatting sqref="D25">
    <cfRule type="cellIs" dxfId="0" priority="299" stopIfTrue="1" operator="notEqual">
      <formula>$E$25+$F$25+$G$25+$H$25+$I$25</formula>
    </cfRule>
  </conditionalFormatting>
  <conditionalFormatting sqref="E25:I25">
    <cfRule type="cellIs" dxfId="0" priority="300" stopIfTrue="1" operator="greaterThan">
      <formula>$D$25</formula>
    </cfRule>
  </conditionalFormatting>
  <conditionalFormatting sqref="J25">
    <cfRule type="cellIs" dxfId="0" priority="301" stopIfTrue="1" operator="greaterThan">
      <formula>$D$25</formula>
    </cfRule>
    <cfRule type="cellIs" dxfId="0" priority="302" stopIfTrue="1" operator="notEqual">
      <formula>$K$25+$L$25+$M$25+$N$25+$O$25</formula>
    </cfRule>
  </conditionalFormatting>
  <conditionalFormatting sqref="P25">
    <cfRule type="cellIs" dxfId="0" priority="306" stopIfTrue="1" operator="greaterThan">
      <formula>$D$25</formula>
    </cfRule>
    <cfRule type="cellIs" dxfId="0" priority="307" stopIfTrue="1" operator="notEqual">
      <formula>$Q$25+$R$25+$S$25+$T$25+$U$25</formula>
    </cfRule>
  </conditionalFormatting>
  <conditionalFormatting sqref="D26">
    <cfRule type="cellIs" dxfId="0" priority="308" stopIfTrue="1" operator="notEqual">
      <formula>$E$26+$F$26+$G$26+$H$26+$I$26</formula>
    </cfRule>
  </conditionalFormatting>
  <conditionalFormatting sqref="E26:I26">
    <cfRule type="cellIs" dxfId="0" priority="309" stopIfTrue="1" operator="greaterThan">
      <formula>$D$26</formula>
    </cfRule>
  </conditionalFormatting>
  <conditionalFormatting sqref="J26">
    <cfRule type="cellIs" dxfId="0" priority="310" stopIfTrue="1" operator="greaterThan">
      <formula>$D$26</formula>
    </cfRule>
    <cfRule type="cellIs" dxfId="0" priority="311" stopIfTrue="1" operator="notEqual">
      <formula>$K$26+$L$26+$M$26+$N$26+$O$26</formula>
    </cfRule>
  </conditionalFormatting>
  <conditionalFormatting sqref="P26">
    <cfRule type="cellIs" dxfId="0" priority="315" stopIfTrue="1" operator="greaterThan">
      <formula>$D$26</formula>
    </cfRule>
    <cfRule type="cellIs" dxfId="0" priority="316" stopIfTrue="1" operator="notEqual">
      <formula>$Q$26+$R$26+$S$26+$T$26+$U$26</formula>
    </cfRule>
  </conditionalFormatting>
  <conditionalFormatting sqref="D27">
    <cfRule type="cellIs" dxfId="0" priority="317" stopIfTrue="1" operator="notEqual">
      <formula>$E$27+$F$27+$G$27+$H$27+$I$27</formula>
    </cfRule>
  </conditionalFormatting>
  <conditionalFormatting sqref="E27:I27">
    <cfRule type="cellIs" dxfId="0" priority="318" stopIfTrue="1" operator="greaterThan">
      <formula>$D$27</formula>
    </cfRule>
  </conditionalFormatting>
  <conditionalFormatting sqref="J27">
    <cfRule type="cellIs" dxfId="0" priority="319" stopIfTrue="1" operator="greaterThan">
      <formula>$D$27</formula>
    </cfRule>
    <cfRule type="cellIs" dxfId="0" priority="320" stopIfTrue="1" operator="notEqual">
      <formula>$K$27+$L$27+$M$27+$N$27+$O$27</formula>
    </cfRule>
  </conditionalFormatting>
  <conditionalFormatting sqref="P27">
    <cfRule type="cellIs" dxfId="0" priority="324" stopIfTrue="1" operator="greaterThan">
      <formula>$D$27</formula>
    </cfRule>
    <cfRule type="cellIs" dxfId="0" priority="325" stopIfTrue="1" operator="notEqual">
      <formula>$Q$27+$R$27+$S$27+$T$27+$U$27</formula>
    </cfRule>
  </conditionalFormatting>
  <conditionalFormatting sqref="D28">
    <cfRule type="cellIs" dxfId="0" priority="124" stopIfTrue="1" operator="notEqual">
      <formula>$E$28+$F$28+$G$28+$H$28+$I$28</formula>
    </cfRule>
  </conditionalFormatting>
  <conditionalFormatting sqref="E28:I28">
    <cfRule type="cellIs" dxfId="0" priority="137" stopIfTrue="1" operator="greaterThan">
      <formula>$D$28</formula>
    </cfRule>
  </conditionalFormatting>
  <conditionalFormatting sqref="J28">
    <cfRule type="cellIs" dxfId="0" priority="159" stopIfTrue="1" operator="greaterThan">
      <formula>$D$28</formula>
    </cfRule>
    <cfRule type="cellIs" dxfId="0" priority="160" stopIfTrue="1" operator="notEqual">
      <formula>$K$28+$L$28+$M$28+$N$28+$O$28</formula>
    </cfRule>
  </conditionalFormatting>
  <conditionalFormatting sqref="P28">
    <cfRule type="cellIs" dxfId="0" priority="220" stopIfTrue="1" operator="greaterThan">
      <formula>$D$28</formula>
    </cfRule>
    <cfRule type="cellIs" dxfId="0" priority="221" stopIfTrue="1" operator="notEqual">
      <formula>$Q$28+$R$28+$S$28+$T$28+$U$28</formula>
    </cfRule>
  </conditionalFormatting>
  <conditionalFormatting sqref="D29">
    <cfRule type="cellIs" dxfId="0" priority="125" stopIfTrue="1" operator="notEqual">
      <formula>$E$29+$F$29+$G$29+$H$29+$I$29</formula>
    </cfRule>
  </conditionalFormatting>
  <conditionalFormatting sqref="E29:I29">
    <cfRule type="cellIs" dxfId="0" priority="138" stopIfTrue="1" operator="greaterThan">
      <formula>$D$29</formula>
    </cfRule>
  </conditionalFormatting>
  <conditionalFormatting sqref="J29">
    <cfRule type="cellIs" dxfId="0" priority="161" stopIfTrue="1" operator="greaterThan">
      <formula>$D$29</formula>
    </cfRule>
    <cfRule type="cellIs" dxfId="0" priority="162" stopIfTrue="1" operator="notEqual">
      <formula>$K$29+$L$29+$M$29+$N$29+$O$29</formula>
    </cfRule>
  </conditionalFormatting>
  <conditionalFormatting sqref="P29">
    <cfRule type="cellIs" dxfId="0" priority="328" stopIfTrue="1" operator="greaterThan">
      <formula>$D$29</formula>
    </cfRule>
    <cfRule type="cellIs" dxfId="0" priority="329" stopIfTrue="1" operator="notEqual">
      <formula>$Q$29+$R$29+$S$29+$T$29+$U$29</formula>
    </cfRule>
  </conditionalFormatting>
  <conditionalFormatting sqref="Q29">
    <cfRule type="cellIs" dxfId="0" priority="261" stopIfTrue="1" operator="greaterThan">
      <formula>$E$7</formula>
    </cfRule>
  </conditionalFormatting>
  <conditionalFormatting sqref="D30">
    <cfRule type="cellIs" dxfId="0" priority="330" stopIfTrue="1" operator="notEqual">
      <formula>$E$30+$F$30+$G$30+$H$30+$I$30</formula>
    </cfRule>
  </conditionalFormatting>
  <conditionalFormatting sqref="E30:I30">
    <cfRule type="cellIs" dxfId="0" priority="331" stopIfTrue="1" operator="greaterThan">
      <formula>$D$30</formula>
    </cfRule>
  </conditionalFormatting>
  <conditionalFormatting sqref="J30">
    <cfRule type="cellIs" dxfId="0" priority="332" stopIfTrue="1" operator="greaterThan">
      <formula>$D$30</formula>
    </cfRule>
    <cfRule type="cellIs" dxfId="0" priority="333" stopIfTrue="1" operator="notEqual">
      <formula>$K$30+$L$30+$M$30+$N$30+$O$30</formula>
    </cfRule>
  </conditionalFormatting>
  <conditionalFormatting sqref="P30">
    <cfRule type="cellIs" dxfId="0" priority="337" stopIfTrue="1" operator="greaterThan">
      <formula>$D$30</formula>
    </cfRule>
    <cfRule type="cellIs" dxfId="0" priority="338" stopIfTrue="1" operator="notEqual">
      <formula>$Q$30+$R$30+$S$30+$T$30+$U$30</formula>
    </cfRule>
  </conditionalFormatting>
  <conditionalFormatting sqref="D31">
    <cfRule type="cellIs" dxfId="0" priority="339" stopIfTrue="1" operator="notEqual">
      <formula>$E$31+$F$31+$G$31+$H$31+$I$31</formula>
    </cfRule>
  </conditionalFormatting>
  <conditionalFormatting sqref="E31:I31">
    <cfRule type="cellIs" dxfId="0" priority="340" stopIfTrue="1" operator="greaterThan">
      <formula>$D$31</formula>
    </cfRule>
  </conditionalFormatting>
  <conditionalFormatting sqref="J31">
    <cfRule type="cellIs" dxfId="0" priority="341" stopIfTrue="1" operator="greaterThan">
      <formula>$D$31</formula>
    </cfRule>
    <cfRule type="cellIs" dxfId="0" priority="342" stopIfTrue="1" operator="notEqual">
      <formula>$K$31+$L$31+$M$31+$N$31+$O$31</formula>
    </cfRule>
  </conditionalFormatting>
  <conditionalFormatting sqref="P31">
    <cfRule type="cellIs" dxfId="0" priority="346" stopIfTrue="1" operator="greaterThan">
      <formula>$D$31</formula>
    </cfRule>
    <cfRule type="cellIs" dxfId="0" priority="347" stopIfTrue="1" operator="notEqual">
      <formula>$Q$31+$R$31+$S$31+$T$31+$U$31</formula>
    </cfRule>
  </conditionalFormatting>
  <conditionalFormatting sqref="K12;Q12">
    <cfRule type="cellIs" dxfId="0" priority="243" stopIfTrue="1" operator="greaterThan">
      <formula>$E$12</formula>
    </cfRule>
  </conditionalFormatting>
  <conditionalFormatting sqref="L12;R12">
    <cfRule type="cellIs" dxfId="0" priority="246" stopIfTrue="1" operator="greaterThan">
      <formula>$F$12</formula>
    </cfRule>
  </conditionalFormatting>
  <conditionalFormatting sqref="M12;S12">
    <cfRule type="cellIs" dxfId="3" priority="5" stopIfTrue="1" operator="greaterThan">
      <formula>$G$12</formula>
    </cfRule>
  </conditionalFormatting>
  <conditionalFormatting sqref="N12;T12">
    <cfRule type="cellIs" dxfId="3" priority="4" stopIfTrue="1" operator="greaterThan">
      <formula>"$H$12"</formula>
    </cfRule>
  </conditionalFormatting>
  <conditionalFormatting sqref="O12;U12">
    <cfRule type="cellIs" dxfId="3" priority="3" stopIfTrue="1" operator="greaterThan">
      <formula>$I$12</formula>
    </cfRule>
  </conditionalFormatting>
  <conditionalFormatting sqref="K13;Q13">
    <cfRule type="cellIs" dxfId="0" priority="163" stopIfTrue="1" operator="greaterThan">
      <formula>$E$13</formula>
    </cfRule>
  </conditionalFormatting>
  <conditionalFormatting sqref="L13;R13">
    <cfRule type="cellIs" dxfId="0" priority="176" stopIfTrue="1" operator="greaterThan">
      <formula>$F$13</formula>
    </cfRule>
  </conditionalFormatting>
  <conditionalFormatting sqref="M13;S13">
    <cfRule type="cellIs" dxfId="3" priority="2" stopIfTrue="1" operator="greaterThan">
      <formula>$G$13</formula>
    </cfRule>
  </conditionalFormatting>
  <conditionalFormatting sqref="N13;T13">
    <cfRule type="cellIs" dxfId="0" priority="41" stopIfTrue="1" operator="greaterThan">
      <formula>$H$13</formula>
    </cfRule>
  </conditionalFormatting>
  <conditionalFormatting sqref="O13;U13">
    <cfRule type="cellIs" dxfId="0" priority="188" stopIfTrue="1" operator="greaterThan">
      <formula>$I$13</formula>
    </cfRule>
  </conditionalFormatting>
  <conditionalFormatting sqref="K14;Q14">
    <cfRule type="cellIs" dxfId="0" priority="164" stopIfTrue="1" operator="greaterThan">
      <formula>$E$14</formula>
    </cfRule>
  </conditionalFormatting>
  <conditionalFormatting sqref="L14;R14">
    <cfRule type="cellIs" dxfId="0" priority="177" stopIfTrue="1" operator="greaterThan">
      <formula>$F$14</formula>
    </cfRule>
  </conditionalFormatting>
  <conditionalFormatting sqref="M14;S14">
    <cfRule type="cellIs" dxfId="0" priority="18" stopIfTrue="1" operator="greaterThan">
      <formula>$G$14</formula>
    </cfRule>
  </conditionalFormatting>
  <conditionalFormatting sqref="N14;T14">
    <cfRule type="cellIs" dxfId="0" priority="42" stopIfTrue="1" operator="greaterThan">
      <formula>$H$14</formula>
    </cfRule>
  </conditionalFormatting>
  <conditionalFormatting sqref="O14;U14">
    <cfRule type="cellIs" dxfId="0" priority="189" stopIfTrue="1" operator="greaterThan">
      <formula>$I$14</formula>
    </cfRule>
  </conditionalFormatting>
  <conditionalFormatting sqref="K15;Q15">
    <cfRule type="cellIs" dxfId="0" priority="165" stopIfTrue="1" operator="greaterThan">
      <formula>$E$15</formula>
    </cfRule>
  </conditionalFormatting>
  <conditionalFormatting sqref="L15;R15">
    <cfRule type="cellIs" dxfId="0" priority="178" stopIfTrue="1" operator="greaterThan">
      <formula>$F$15</formula>
    </cfRule>
  </conditionalFormatting>
  <conditionalFormatting sqref="M15;S15">
    <cfRule type="cellIs" dxfId="0" priority="19" stopIfTrue="1" operator="greaterThan">
      <formula>$G$15</formula>
    </cfRule>
  </conditionalFormatting>
  <conditionalFormatting sqref="N15;T15">
    <cfRule type="cellIs" dxfId="0" priority="43" stopIfTrue="1" operator="greaterThan">
      <formula>$H$15</formula>
    </cfRule>
  </conditionalFormatting>
  <conditionalFormatting sqref="O15;U15">
    <cfRule type="cellIs" dxfId="0" priority="190" stopIfTrue="1" operator="greaterThan">
      <formula>$I$15</formula>
    </cfRule>
  </conditionalFormatting>
  <conditionalFormatting sqref="K16;Q16">
    <cfRule type="cellIs" dxfId="0" priority="166" stopIfTrue="1" operator="greaterThan">
      <formula>$E$16</formula>
    </cfRule>
  </conditionalFormatting>
  <conditionalFormatting sqref="L16;R16">
    <cfRule type="cellIs" dxfId="0" priority="179" stopIfTrue="1" operator="greaterThan">
      <formula>$F$16</formula>
    </cfRule>
  </conditionalFormatting>
  <conditionalFormatting sqref="M16;S16">
    <cfRule type="cellIs" dxfId="0" priority="20" stopIfTrue="1" operator="greaterThan">
      <formula>$G$16</formula>
    </cfRule>
  </conditionalFormatting>
  <conditionalFormatting sqref="N16;T16">
    <cfRule type="cellIs" dxfId="0" priority="44" stopIfTrue="1" operator="greaterThan">
      <formula>$H$16</formula>
    </cfRule>
  </conditionalFormatting>
  <conditionalFormatting sqref="O16;U16">
    <cfRule type="cellIs" dxfId="0" priority="191" stopIfTrue="1" operator="greaterThan">
      <formula>$I$16</formula>
    </cfRule>
  </conditionalFormatting>
  <conditionalFormatting sqref="K17;Q17">
    <cfRule type="cellIs" dxfId="0" priority="167" stopIfTrue="1" operator="greaterThan">
      <formula>$E$17</formula>
    </cfRule>
  </conditionalFormatting>
  <conditionalFormatting sqref="L17;R17">
    <cfRule type="cellIs" dxfId="0" priority="180" stopIfTrue="1" operator="greaterThan">
      <formula>$F$17</formula>
    </cfRule>
  </conditionalFormatting>
  <conditionalFormatting sqref="M17;S17">
    <cfRule type="cellIs" dxfId="0" priority="21" stopIfTrue="1" operator="greaterThan">
      <formula>$G$17</formula>
    </cfRule>
  </conditionalFormatting>
  <conditionalFormatting sqref="N17;T17">
    <cfRule type="cellIs" dxfId="0" priority="45" stopIfTrue="1" operator="greaterThan">
      <formula>$H$17</formula>
    </cfRule>
  </conditionalFormatting>
  <conditionalFormatting sqref="O17;U17">
    <cfRule type="cellIs" dxfId="0" priority="192" stopIfTrue="1" operator="greaterThan">
      <formula>$I$17</formula>
    </cfRule>
  </conditionalFormatting>
  <conditionalFormatting sqref="K18;Q18">
    <cfRule type="cellIs" dxfId="0" priority="168" stopIfTrue="1" operator="greaterThan">
      <formula>$E$18</formula>
    </cfRule>
  </conditionalFormatting>
  <conditionalFormatting sqref="L18;R18">
    <cfRule type="cellIs" dxfId="0" priority="181" stopIfTrue="1" operator="greaterThan">
      <formula>$F$18</formula>
    </cfRule>
  </conditionalFormatting>
  <conditionalFormatting sqref="M18;S18">
    <cfRule type="cellIs" dxfId="0" priority="22" stopIfTrue="1" operator="greaterThan">
      <formula>$G$18</formula>
    </cfRule>
  </conditionalFormatting>
  <conditionalFormatting sqref="N18;T18">
    <cfRule type="cellIs" dxfId="0" priority="46" stopIfTrue="1" operator="greaterThan">
      <formula>$H$18</formula>
    </cfRule>
  </conditionalFormatting>
  <conditionalFormatting sqref="O18;U18">
    <cfRule type="cellIs" dxfId="0" priority="193" stopIfTrue="1" operator="greaterThan">
      <formula>$I$18</formula>
    </cfRule>
  </conditionalFormatting>
  <conditionalFormatting sqref="E19:F19;I19">
    <cfRule type="cellIs" dxfId="0" priority="132" stopIfTrue="1" operator="greaterThan">
      <formula>$D$19</formula>
    </cfRule>
  </conditionalFormatting>
  <conditionalFormatting sqref="K19;Q19">
    <cfRule type="cellIs" dxfId="0" priority="169" stopIfTrue="1" operator="greaterThan">
      <formula>$E$19</formula>
    </cfRule>
  </conditionalFormatting>
  <conditionalFormatting sqref="L19;R19">
    <cfRule type="cellIs" dxfId="0" priority="182" stopIfTrue="1" operator="greaterThan">
      <formula>$F$19</formula>
    </cfRule>
  </conditionalFormatting>
  <conditionalFormatting sqref="M19;S19">
    <cfRule type="cellIs" dxfId="0" priority="23" stopIfTrue="1" operator="greaterThan">
      <formula>$G$19</formula>
    </cfRule>
  </conditionalFormatting>
  <conditionalFormatting sqref="N19;T19">
    <cfRule type="cellIs" dxfId="0" priority="47" stopIfTrue="1" operator="greaterThan">
      <formula>$H$19</formula>
    </cfRule>
  </conditionalFormatting>
  <conditionalFormatting sqref="O19;U19">
    <cfRule type="cellIs" dxfId="0" priority="194" stopIfTrue="1" operator="greaterThan">
      <formula>$I$19</formula>
    </cfRule>
  </conditionalFormatting>
  <conditionalFormatting sqref="E20:F20;I20">
    <cfRule type="cellIs" dxfId="0" priority="133" stopIfTrue="1" operator="greaterThan">
      <formula>$D$20</formula>
    </cfRule>
  </conditionalFormatting>
  <conditionalFormatting sqref="K20;Q20">
    <cfRule type="cellIs" dxfId="0" priority="170" stopIfTrue="1" operator="greaterThan">
      <formula>$E$20</formula>
    </cfRule>
  </conditionalFormatting>
  <conditionalFormatting sqref="L20;R20">
    <cfRule type="cellIs" dxfId="0" priority="183" stopIfTrue="1" operator="greaterThan">
      <formula>$F$20</formula>
    </cfRule>
  </conditionalFormatting>
  <conditionalFormatting sqref="M20;S20">
    <cfRule type="cellIs" dxfId="0" priority="24" stopIfTrue="1" operator="greaterThan">
      <formula>$G$20</formula>
    </cfRule>
  </conditionalFormatting>
  <conditionalFormatting sqref="N20;T20">
    <cfRule type="cellIs" dxfId="0" priority="48" stopIfTrue="1" operator="greaterThan">
      <formula>$H$20</formula>
    </cfRule>
  </conditionalFormatting>
  <conditionalFormatting sqref="O20;U20">
    <cfRule type="cellIs" dxfId="0" priority="195" stopIfTrue="1" operator="greaterThan">
      <formula>$I$20</formula>
    </cfRule>
  </conditionalFormatting>
  <conditionalFormatting sqref="K21;Q21">
    <cfRule type="cellIs" dxfId="0" priority="171" stopIfTrue="1" operator="greaterThan">
      <formula>$E$21</formula>
    </cfRule>
  </conditionalFormatting>
  <conditionalFormatting sqref="L21;R21">
    <cfRule type="cellIs" dxfId="0" priority="184" stopIfTrue="1" operator="greaterThan">
      <formula>$F$21</formula>
    </cfRule>
  </conditionalFormatting>
  <conditionalFormatting sqref="M21;S21">
    <cfRule type="cellIs" dxfId="0" priority="25" stopIfTrue="1" operator="greaterThan">
      <formula>$G$21</formula>
    </cfRule>
  </conditionalFormatting>
  <conditionalFormatting sqref="N21;T21">
    <cfRule type="cellIs" dxfId="0" priority="49" stopIfTrue="1" operator="greaterThan">
      <formula>$H$21</formula>
    </cfRule>
  </conditionalFormatting>
  <conditionalFormatting sqref="O21;U21">
    <cfRule type="cellIs" dxfId="0" priority="196" stopIfTrue="1" operator="greaterThan">
      <formula>$I$21</formula>
    </cfRule>
  </conditionalFormatting>
  <conditionalFormatting sqref="K22;Q22">
    <cfRule type="cellIs" dxfId="0" priority="172" stopIfTrue="1" operator="greaterThan">
      <formula>$E$22</formula>
    </cfRule>
  </conditionalFormatting>
  <conditionalFormatting sqref="L22;R22">
    <cfRule type="cellIs" dxfId="0" priority="185" stopIfTrue="1" operator="greaterThan">
      <formula>$F$22</formula>
    </cfRule>
  </conditionalFormatting>
  <conditionalFormatting sqref="M22;S22">
    <cfRule type="cellIs" dxfId="0" priority="26" stopIfTrue="1" operator="greaterThan">
      <formula>$G$22</formula>
    </cfRule>
  </conditionalFormatting>
  <conditionalFormatting sqref="N22;T22">
    <cfRule type="cellIs" dxfId="0" priority="50" stopIfTrue="1" operator="greaterThan">
      <formula>$H$22</formula>
    </cfRule>
  </conditionalFormatting>
  <conditionalFormatting sqref="O22;U22">
    <cfRule type="cellIs" dxfId="0" priority="197" stopIfTrue="1" operator="greaterThan">
      <formula>$I$22</formula>
    </cfRule>
  </conditionalFormatting>
  <conditionalFormatting sqref="Q23;K23">
    <cfRule type="cellIs" dxfId="0" priority="173" stopIfTrue="1" operator="greaterThan">
      <formula>$E$23</formula>
    </cfRule>
  </conditionalFormatting>
  <conditionalFormatting sqref="R23;L23">
    <cfRule type="cellIs" dxfId="0" priority="186" stopIfTrue="1" operator="greaterThan">
      <formula>$F$23</formula>
    </cfRule>
  </conditionalFormatting>
  <conditionalFormatting sqref="M23;S23">
    <cfRule type="cellIs" dxfId="0" priority="27" stopIfTrue="1" operator="greaterThan">
      <formula>$G$23</formula>
    </cfRule>
  </conditionalFormatting>
  <conditionalFormatting sqref="N23;T23">
    <cfRule type="cellIs" dxfId="0" priority="51" stopIfTrue="1" operator="greaterThan">
      <formula>$H$23</formula>
    </cfRule>
  </conditionalFormatting>
  <conditionalFormatting sqref="O23;U23">
    <cfRule type="cellIs" dxfId="0" priority="198" stopIfTrue="1" operator="greaterThan">
      <formula>$I$23</formula>
    </cfRule>
  </conditionalFormatting>
  <conditionalFormatting sqref="K24;Q24">
    <cfRule type="cellIs" dxfId="0" priority="294" stopIfTrue="1" operator="greaterThan">
      <formula>$E$24</formula>
    </cfRule>
  </conditionalFormatting>
  <conditionalFormatting sqref="L24;R24">
    <cfRule type="cellIs" dxfId="0" priority="295" stopIfTrue="1" operator="greaterThan">
      <formula>$F$24</formula>
    </cfRule>
  </conditionalFormatting>
  <conditionalFormatting sqref="M24;S24">
    <cfRule type="cellIs" dxfId="0" priority="34" stopIfTrue="1" operator="greaterThan">
      <formula>$G$24</formula>
    </cfRule>
  </conditionalFormatting>
  <conditionalFormatting sqref="N24;N24">
    <cfRule type="cellIs" dxfId="0" priority="58" stopIfTrue="1" operator="greaterThan">
      <formula>$H$24</formula>
    </cfRule>
  </conditionalFormatting>
  <conditionalFormatting sqref="N24;T24">
    <cfRule type="cellIs" dxfId="3" priority="1" stopIfTrue="1" operator="greaterThan">
      <formula>$H$24</formula>
    </cfRule>
  </conditionalFormatting>
  <conditionalFormatting sqref="O24;U24">
    <cfRule type="cellIs" dxfId="0" priority="296" stopIfTrue="1" operator="greaterThan">
      <formula>$I$24</formula>
    </cfRule>
  </conditionalFormatting>
  <conditionalFormatting sqref="K25;Q25">
    <cfRule type="cellIs" dxfId="0" priority="303" stopIfTrue="1" operator="greaterThan">
      <formula>$E$25</formula>
    </cfRule>
  </conditionalFormatting>
  <conditionalFormatting sqref="L25;R25">
    <cfRule type="cellIs" dxfId="0" priority="304" stopIfTrue="1" operator="greaterThan">
      <formula>$F$25</formula>
    </cfRule>
  </conditionalFormatting>
  <conditionalFormatting sqref="M25;S25">
    <cfRule type="cellIs" dxfId="0" priority="35" stopIfTrue="1" operator="greaterThan">
      <formula>$G$25</formula>
    </cfRule>
  </conditionalFormatting>
  <conditionalFormatting sqref="N25;T25">
    <cfRule type="cellIs" dxfId="0" priority="59" stopIfTrue="1" operator="greaterThan">
      <formula>$H$25</formula>
    </cfRule>
  </conditionalFormatting>
  <conditionalFormatting sqref="O25;U25">
    <cfRule type="cellIs" dxfId="0" priority="305" stopIfTrue="1" operator="greaterThan">
      <formula>$I$25</formula>
    </cfRule>
  </conditionalFormatting>
  <conditionalFormatting sqref="K26;Q26">
    <cfRule type="cellIs" dxfId="0" priority="312" stopIfTrue="1" operator="greaterThan">
      <formula>$E$26</formula>
    </cfRule>
  </conditionalFormatting>
  <conditionalFormatting sqref="L26;R26">
    <cfRule type="cellIs" dxfId="0" priority="313" stopIfTrue="1" operator="greaterThan">
      <formula>$F$26</formula>
    </cfRule>
  </conditionalFormatting>
  <conditionalFormatting sqref="M26;S26">
    <cfRule type="cellIs" dxfId="0" priority="36" stopIfTrue="1" operator="greaterThan">
      <formula>$G$26</formula>
    </cfRule>
  </conditionalFormatting>
  <conditionalFormatting sqref="N26;T26">
    <cfRule type="cellIs" dxfId="0" priority="60" stopIfTrue="1" operator="greaterThan">
      <formula>$H$26</formula>
    </cfRule>
  </conditionalFormatting>
  <conditionalFormatting sqref="O26;U26">
    <cfRule type="cellIs" dxfId="0" priority="314" stopIfTrue="1" operator="greaterThan">
      <formula>$I$26</formula>
    </cfRule>
  </conditionalFormatting>
  <conditionalFormatting sqref="K27;Q27">
    <cfRule type="cellIs" dxfId="0" priority="321" stopIfTrue="1" operator="greaterThan">
      <formula>$E$27</formula>
    </cfRule>
  </conditionalFormatting>
  <conditionalFormatting sqref="L27;R27">
    <cfRule type="cellIs" dxfId="0" priority="322" stopIfTrue="1" operator="greaterThan">
      <formula>$F$27</formula>
    </cfRule>
  </conditionalFormatting>
  <conditionalFormatting sqref="M27;S27">
    <cfRule type="cellIs" dxfId="0" priority="37" stopIfTrue="1" operator="greaterThan">
      <formula>$G$27</formula>
    </cfRule>
  </conditionalFormatting>
  <conditionalFormatting sqref="N27;T27">
    <cfRule type="cellIs" dxfId="0" priority="61" stopIfTrue="1" operator="greaterThan">
      <formula>$H$27</formula>
    </cfRule>
  </conditionalFormatting>
  <conditionalFormatting sqref="O27;U27">
    <cfRule type="cellIs" dxfId="0" priority="323" stopIfTrue="1" operator="greaterThan">
      <formula>$I$27</formula>
    </cfRule>
  </conditionalFormatting>
  <conditionalFormatting sqref="K28;Q28">
    <cfRule type="cellIs" dxfId="0" priority="174" stopIfTrue="1" operator="greaterThan">
      <formula>$E$28</formula>
    </cfRule>
  </conditionalFormatting>
  <conditionalFormatting sqref="L28;R28">
    <cfRule type="cellIs" dxfId="0" priority="187" stopIfTrue="1" operator="greaterThan">
      <formula>$F$28</formula>
    </cfRule>
  </conditionalFormatting>
  <conditionalFormatting sqref="M28;S28">
    <cfRule type="cellIs" dxfId="0" priority="28" stopIfTrue="1" operator="greaterThan">
      <formula>$G$28</formula>
    </cfRule>
  </conditionalFormatting>
  <conditionalFormatting sqref="N28;T28">
    <cfRule type="cellIs" dxfId="0" priority="52" stopIfTrue="1" operator="greaterThan">
      <formula>$H$28</formula>
    </cfRule>
  </conditionalFormatting>
  <conditionalFormatting sqref="O28;U28">
    <cfRule type="cellIs" dxfId="0" priority="199" stopIfTrue="1" operator="greaterThan">
      <formula>$I$28</formula>
    </cfRule>
  </conditionalFormatting>
  <conditionalFormatting sqref="K29;Q29">
    <cfRule type="cellIs" dxfId="0" priority="175" stopIfTrue="1" operator="greaterThan">
      <formula>$E$29</formula>
    </cfRule>
  </conditionalFormatting>
  <conditionalFormatting sqref="L29;R29">
    <cfRule type="cellIs" dxfId="0" priority="326" stopIfTrue="1" operator="greaterThan">
      <formula>$F$29</formula>
    </cfRule>
  </conditionalFormatting>
  <conditionalFormatting sqref="M29;S29">
    <cfRule type="cellIs" dxfId="0" priority="38" stopIfTrue="1" operator="greaterThan">
      <formula>$G$29</formula>
    </cfRule>
  </conditionalFormatting>
  <conditionalFormatting sqref="N29;T29">
    <cfRule type="cellIs" dxfId="0" priority="62" stopIfTrue="1" operator="greaterThan">
      <formula>$H$29</formula>
    </cfRule>
  </conditionalFormatting>
  <conditionalFormatting sqref="O29;U29">
    <cfRule type="cellIs" dxfId="0" priority="327" stopIfTrue="1" operator="greaterThan">
      <formula>$I$29</formula>
    </cfRule>
  </conditionalFormatting>
  <conditionalFormatting sqref="K30;Q30">
    <cfRule type="cellIs" dxfId="0" priority="334" stopIfTrue="1" operator="greaterThan">
      <formula>$E$30</formula>
    </cfRule>
  </conditionalFormatting>
  <conditionalFormatting sqref="L30;R30">
    <cfRule type="cellIs" dxfId="0" priority="335" stopIfTrue="1" operator="greaterThan">
      <formula>$F$30</formula>
    </cfRule>
  </conditionalFormatting>
  <conditionalFormatting sqref="M30;S30">
    <cfRule type="cellIs" dxfId="0" priority="39" stopIfTrue="1" operator="greaterThan">
      <formula>$G$30</formula>
    </cfRule>
  </conditionalFormatting>
  <conditionalFormatting sqref="N30;T30">
    <cfRule type="cellIs" dxfId="0" priority="63" stopIfTrue="1" operator="greaterThan">
      <formula>$H$30</formula>
    </cfRule>
  </conditionalFormatting>
  <conditionalFormatting sqref="O30;U30">
    <cfRule type="cellIs" dxfId="0" priority="336" stopIfTrue="1" operator="greaterThan">
      <formula>$I$30</formula>
    </cfRule>
  </conditionalFormatting>
  <conditionalFormatting sqref="K31;Q31">
    <cfRule type="cellIs" dxfId="0" priority="343" stopIfTrue="1" operator="greaterThan">
      <formula>$E$31</formula>
    </cfRule>
  </conditionalFormatting>
  <conditionalFormatting sqref="L31;R31">
    <cfRule type="cellIs" dxfId="0" priority="344" stopIfTrue="1" operator="greaterThan">
      <formula>$F$31</formula>
    </cfRule>
  </conditionalFormatting>
  <conditionalFormatting sqref="M31;S31">
    <cfRule type="cellIs" dxfId="0" priority="40" stopIfTrue="1" operator="greaterThan">
      <formula>$G$31</formula>
    </cfRule>
  </conditionalFormatting>
  <conditionalFormatting sqref="N31;T31">
    <cfRule type="cellIs" dxfId="0" priority="64" stopIfTrue="1" operator="greaterThan">
      <formula>$H$31</formula>
    </cfRule>
  </conditionalFormatting>
  <conditionalFormatting sqref="O31;U31">
    <cfRule type="cellIs" dxfId="0" priority="345" stopIfTrue="1" operator="greaterThan">
      <formula>$I$31</formula>
    </cfRule>
  </conditionalFormatting>
  <pageMargins left="0.787402" right="0" top="0.433071" bottom="0" header="0" footer="0"/>
  <pageSetup paperSize="1" scale="88" orientation="landscape" useFirstPageNumber="1" horizontalDpi="6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0"/>
  <sheetViews>
    <sheetView zoomScale="95" zoomScaleNormal="95" workbookViewId="0">
      <selection activeCell="K8" sqref="K8"/>
    </sheetView>
  </sheetViews>
  <sheetFormatPr defaultColWidth="9" defaultRowHeight="12.75" customHeight="1"/>
  <cols>
    <col min="1" max="1" width="6.85555555555556" style="119" customWidth="1"/>
    <col min="2" max="2" width="5.71111111111111" style="119" customWidth="1"/>
    <col min="3" max="3" width="25.8555555555556" style="119" customWidth="1"/>
    <col min="4" max="4" width="6.28888888888889" style="119" customWidth="1"/>
    <col min="5" max="21" width="6" style="119" customWidth="1"/>
    <col min="22" max="257" width="9.14444444444444" style="119" customWidth="1"/>
  </cols>
  <sheetData>
    <row r="1" ht="18" customHeight="1" spans="2:21">
      <c r="B1" s="439" t="s">
        <v>54</v>
      </c>
      <c r="C1" s="440" t="s">
        <v>55</v>
      </c>
      <c r="D1" s="546" t="s">
        <v>56</v>
      </c>
      <c r="E1" s="547"/>
      <c r="F1" s="547"/>
      <c r="G1" s="547"/>
      <c r="H1" s="547"/>
      <c r="I1" s="547"/>
      <c r="J1" s="547"/>
      <c r="K1" s="547"/>
      <c r="L1" s="547"/>
      <c r="M1" s="547"/>
      <c r="N1" s="547"/>
      <c r="O1" s="547"/>
      <c r="P1" s="547"/>
      <c r="Q1" s="547"/>
      <c r="R1" s="547"/>
      <c r="S1" s="547"/>
      <c r="T1" s="547"/>
      <c r="U1" s="567"/>
    </row>
    <row r="2" ht="18" customHeight="1" spans="2:21">
      <c r="B2" s="443"/>
      <c r="C2" s="444"/>
      <c r="D2" s="445" t="s">
        <v>57</v>
      </c>
      <c r="E2" s="446" t="s">
        <v>58</v>
      </c>
      <c r="F2" s="447"/>
      <c r="G2" s="447"/>
      <c r="H2" s="447"/>
      <c r="I2" s="491"/>
      <c r="J2" s="448" t="s">
        <v>59</v>
      </c>
      <c r="K2" s="492"/>
      <c r="L2" s="492"/>
      <c r="M2" s="492"/>
      <c r="N2" s="492"/>
      <c r="O2" s="492"/>
      <c r="P2" s="493" t="s">
        <v>60</v>
      </c>
      <c r="Q2" s="532"/>
      <c r="R2" s="532"/>
      <c r="S2" s="532"/>
      <c r="T2" s="532"/>
      <c r="U2" s="533"/>
    </row>
    <row r="3" ht="23.25" customHeight="1" spans="2:21">
      <c r="B3" s="443"/>
      <c r="C3" s="444"/>
      <c r="D3" s="445"/>
      <c r="E3" s="448" t="s">
        <v>61</v>
      </c>
      <c r="F3" s="448" t="s">
        <v>62</v>
      </c>
      <c r="G3" s="448" t="s">
        <v>63</v>
      </c>
      <c r="H3" s="448" t="s">
        <v>64</v>
      </c>
      <c r="I3" s="448" t="s">
        <v>65</v>
      </c>
      <c r="J3" s="448" t="s">
        <v>57</v>
      </c>
      <c r="K3" s="446" t="s">
        <v>66</v>
      </c>
      <c r="L3" s="447"/>
      <c r="M3" s="447"/>
      <c r="N3" s="447"/>
      <c r="O3" s="491"/>
      <c r="P3" s="494" t="s">
        <v>57</v>
      </c>
      <c r="Q3" s="534" t="s">
        <v>67</v>
      </c>
      <c r="R3" s="535"/>
      <c r="S3" s="535"/>
      <c r="T3" s="535"/>
      <c r="U3" s="536"/>
    </row>
    <row r="4" ht="30" customHeight="1" spans="2:21">
      <c r="B4" s="449"/>
      <c r="C4" s="450"/>
      <c r="D4" s="451"/>
      <c r="E4" s="452"/>
      <c r="F4" s="452"/>
      <c r="G4" s="452"/>
      <c r="H4" s="452"/>
      <c r="I4" s="452"/>
      <c r="J4" s="452"/>
      <c r="K4" s="452" t="s">
        <v>61</v>
      </c>
      <c r="L4" s="452" t="s">
        <v>62</v>
      </c>
      <c r="M4" s="452" t="s">
        <v>63</v>
      </c>
      <c r="N4" s="452" t="s">
        <v>64</v>
      </c>
      <c r="O4" s="452" t="s">
        <v>65</v>
      </c>
      <c r="P4" s="495"/>
      <c r="Q4" s="495" t="s">
        <v>61</v>
      </c>
      <c r="R4" s="495" t="s">
        <v>62</v>
      </c>
      <c r="S4" s="537" t="s">
        <v>63</v>
      </c>
      <c r="T4" s="537" t="s">
        <v>64</v>
      </c>
      <c r="U4" s="495" t="s">
        <v>65</v>
      </c>
    </row>
    <row r="5" ht="9.75" customHeight="1" spans="2:21">
      <c r="B5" s="453" t="s">
        <v>68</v>
      </c>
      <c r="C5" s="454" t="s">
        <v>69</v>
      </c>
      <c r="D5" s="455">
        <v>1</v>
      </c>
      <c r="E5" s="456">
        <v>2</v>
      </c>
      <c r="F5" s="456">
        <v>3</v>
      </c>
      <c r="G5" s="456">
        <v>4</v>
      </c>
      <c r="H5" s="456">
        <v>5</v>
      </c>
      <c r="I5" s="456">
        <v>6</v>
      </c>
      <c r="J5" s="456">
        <v>7</v>
      </c>
      <c r="K5" s="456">
        <v>8</v>
      </c>
      <c r="L5" s="456">
        <v>9</v>
      </c>
      <c r="M5" s="456">
        <v>10</v>
      </c>
      <c r="N5" s="456">
        <v>11</v>
      </c>
      <c r="O5" s="456">
        <v>12</v>
      </c>
      <c r="P5" s="496">
        <v>13</v>
      </c>
      <c r="Q5" s="496">
        <v>14</v>
      </c>
      <c r="R5" s="496">
        <v>15</v>
      </c>
      <c r="S5" s="538">
        <v>16</v>
      </c>
      <c r="T5" s="538">
        <v>17</v>
      </c>
      <c r="U5" s="539">
        <v>18</v>
      </c>
    </row>
    <row r="6" ht="18" customHeight="1" spans="2:21">
      <c r="B6" s="469" t="s">
        <v>114</v>
      </c>
      <c r="C6" s="466" t="s">
        <v>115</v>
      </c>
      <c r="D6" s="467"/>
      <c r="E6" s="468"/>
      <c r="F6" s="468"/>
      <c r="G6" s="468"/>
      <c r="H6" s="468"/>
      <c r="I6" s="468"/>
      <c r="J6" s="507"/>
      <c r="K6" s="507"/>
      <c r="L6" s="507"/>
      <c r="M6" s="507"/>
      <c r="N6" s="507"/>
      <c r="O6" s="507"/>
      <c r="P6" s="564">
        <f t="shared" ref="P6:P30" si="0">D6-J6</f>
        <v>0</v>
      </c>
      <c r="Q6" s="564">
        <f t="shared" ref="Q6:Q30" si="1">E6-K6</f>
        <v>0</v>
      </c>
      <c r="R6" s="564">
        <f t="shared" ref="R6:R30" si="2">F6-L6</f>
        <v>0</v>
      </c>
      <c r="S6" s="574">
        <f>G6-M6</f>
        <v>0</v>
      </c>
      <c r="T6" s="574">
        <f t="shared" ref="T6:T30" si="3">H6-N6</f>
        <v>0</v>
      </c>
      <c r="U6" s="574">
        <f t="shared" ref="U6:U30" si="4">I6-O6</f>
        <v>0</v>
      </c>
    </row>
    <row r="7" ht="18" customHeight="1" spans="2:21">
      <c r="B7" s="557" t="s">
        <v>116</v>
      </c>
      <c r="C7" s="462" t="s">
        <v>117</v>
      </c>
      <c r="D7" s="467"/>
      <c r="E7" s="468"/>
      <c r="F7" s="468"/>
      <c r="G7" s="468"/>
      <c r="H7" s="468"/>
      <c r="I7" s="468"/>
      <c r="J7" s="507"/>
      <c r="K7" s="507"/>
      <c r="L7" s="507"/>
      <c r="M7" s="507"/>
      <c r="N7" s="507"/>
      <c r="O7" s="507"/>
      <c r="P7" s="564">
        <f t="shared" si="0"/>
        <v>0</v>
      </c>
      <c r="Q7" s="564">
        <f t="shared" si="1"/>
        <v>0</v>
      </c>
      <c r="R7" s="564">
        <f t="shared" si="2"/>
        <v>0</v>
      </c>
      <c r="S7" s="574">
        <f t="shared" ref="S7:S25" si="5">I7-O7</f>
        <v>0</v>
      </c>
      <c r="T7" s="574">
        <f t="shared" si="3"/>
        <v>0</v>
      </c>
      <c r="U7" s="574">
        <f t="shared" si="4"/>
        <v>0</v>
      </c>
    </row>
    <row r="8" ht="18" customHeight="1" spans="2:21">
      <c r="B8" s="469" t="s">
        <v>118</v>
      </c>
      <c r="C8" s="466" t="s">
        <v>119</v>
      </c>
      <c r="D8" s="467"/>
      <c r="E8" s="468"/>
      <c r="F8" s="468"/>
      <c r="G8" s="468"/>
      <c r="H8" s="468"/>
      <c r="I8" s="468"/>
      <c r="J8" s="507"/>
      <c r="K8" s="507"/>
      <c r="L8" s="507"/>
      <c r="M8" s="507"/>
      <c r="N8" s="507"/>
      <c r="O8" s="507"/>
      <c r="P8" s="564">
        <f t="shared" si="0"/>
        <v>0</v>
      </c>
      <c r="Q8" s="564">
        <f t="shared" si="1"/>
        <v>0</v>
      </c>
      <c r="R8" s="564">
        <f t="shared" si="2"/>
        <v>0</v>
      </c>
      <c r="S8" s="574">
        <f t="shared" si="5"/>
        <v>0</v>
      </c>
      <c r="T8" s="574">
        <f t="shared" si="3"/>
        <v>0</v>
      </c>
      <c r="U8" s="574">
        <f t="shared" si="4"/>
        <v>0</v>
      </c>
    </row>
    <row r="9" ht="18" customHeight="1" spans="2:21">
      <c r="B9" s="469" t="s">
        <v>120</v>
      </c>
      <c r="C9" s="466" t="s">
        <v>121</v>
      </c>
      <c r="D9" s="467"/>
      <c r="E9" s="468"/>
      <c r="F9" s="468"/>
      <c r="G9" s="468"/>
      <c r="H9" s="468"/>
      <c r="I9" s="468"/>
      <c r="J9" s="507"/>
      <c r="K9" s="507"/>
      <c r="L9" s="507"/>
      <c r="M9" s="507"/>
      <c r="N9" s="507"/>
      <c r="O9" s="507"/>
      <c r="P9" s="564">
        <f t="shared" si="0"/>
        <v>0</v>
      </c>
      <c r="Q9" s="564">
        <f t="shared" si="1"/>
        <v>0</v>
      </c>
      <c r="R9" s="564">
        <f t="shared" si="2"/>
        <v>0</v>
      </c>
      <c r="S9" s="574">
        <f t="shared" si="5"/>
        <v>0</v>
      </c>
      <c r="T9" s="574">
        <f t="shared" si="3"/>
        <v>0</v>
      </c>
      <c r="U9" s="574">
        <f t="shared" si="4"/>
        <v>0</v>
      </c>
    </row>
    <row r="10" ht="18" customHeight="1" spans="2:21">
      <c r="B10" s="469" t="s">
        <v>122</v>
      </c>
      <c r="C10" s="466" t="s">
        <v>123</v>
      </c>
      <c r="D10" s="467"/>
      <c r="E10" s="468"/>
      <c r="F10" s="468"/>
      <c r="G10" s="468"/>
      <c r="H10" s="468"/>
      <c r="I10" s="468"/>
      <c r="J10" s="507"/>
      <c r="K10" s="507"/>
      <c r="L10" s="507"/>
      <c r="M10" s="507"/>
      <c r="N10" s="507"/>
      <c r="O10" s="507"/>
      <c r="P10" s="564">
        <f t="shared" si="0"/>
        <v>0</v>
      </c>
      <c r="Q10" s="564">
        <f t="shared" si="1"/>
        <v>0</v>
      </c>
      <c r="R10" s="564">
        <f t="shared" si="2"/>
        <v>0</v>
      </c>
      <c r="S10" s="574">
        <f t="shared" si="5"/>
        <v>0</v>
      </c>
      <c r="T10" s="574">
        <f t="shared" si="3"/>
        <v>0</v>
      </c>
      <c r="U10" s="574">
        <f t="shared" si="4"/>
        <v>0</v>
      </c>
    </row>
    <row r="11" ht="18" customHeight="1" spans="1:21">
      <c r="A11" s="392"/>
      <c r="B11" s="469" t="s">
        <v>124</v>
      </c>
      <c r="C11" s="466" t="s">
        <v>125</v>
      </c>
      <c r="D11" s="467"/>
      <c r="E11" s="468"/>
      <c r="F11" s="468"/>
      <c r="G11" s="468"/>
      <c r="H11" s="468"/>
      <c r="I11" s="468"/>
      <c r="J11" s="507"/>
      <c r="K11" s="507"/>
      <c r="L11" s="507"/>
      <c r="M11" s="507"/>
      <c r="N11" s="507"/>
      <c r="O11" s="507"/>
      <c r="P11" s="564">
        <f t="shared" si="0"/>
        <v>0</v>
      </c>
      <c r="Q11" s="564">
        <f t="shared" si="1"/>
        <v>0</v>
      </c>
      <c r="R11" s="564">
        <f t="shared" si="2"/>
        <v>0</v>
      </c>
      <c r="S11" s="574">
        <f t="shared" si="5"/>
        <v>0</v>
      </c>
      <c r="T11" s="574">
        <f t="shared" si="3"/>
        <v>0</v>
      </c>
      <c r="U11" s="574">
        <f t="shared" si="4"/>
        <v>0</v>
      </c>
    </row>
    <row r="12" ht="18" customHeight="1" spans="2:21">
      <c r="B12" s="469" t="s">
        <v>126</v>
      </c>
      <c r="C12" s="466" t="s">
        <v>127</v>
      </c>
      <c r="D12" s="467"/>
      <c r="E12" s="468"/>
      <c r="F12" s="468"/>
      <c r="G12" s="468"/>
      <c r="H12" s="468"/>
      <c r="I12" s="468"/>
      <c r="J12" s="507"/>
      <c r="K12" s="507"/>
      <c r="L12" s="507"/>
      <c r="M12" s="507"/>
      <c r="N12" s="507"/>
      <c r="O12" s="507"/>
      <c r="P12" s="564">
        <f t="shared" si="0"/>
        <v>0</v>
      </c>
      <c r="Q12" s="564">
        <f t="shared" si="1"/>
        <v>0</v>
      </c>
      <c r="R12" s="564">
        <f t="shared" si="2"/>
        <v>0</v>
      </c>
      <c r="S12" s="574">
        <f t="shared" si="5"/>
        <v>0</v>
      </c>
      <c r="T12" s="574">
        <f t="shared" si="3"/>
        <v>0</v>
      </c>
      <c r="U12" s="574">
        <f t="shared" si="4"/>
        <v>0</v>
      </c>
    </row>
    <row r="13" ht="18" customHeight="1" spans="2:21">
      <c r="B13" s="469" t="s">
        <v>128</v>
      </c>
      <c r="C13" s="466" t="s">
        <v>129</v>
      </c>
      <c r="D13" s="467"/>
      <c r="E13" s="468"/>
      <c r="F13" s="468"/>
      <c r="G13" s="468"/>
      <c r="H13" s="468"/>
      <c r="I13" s="468"/>
      <c r="J13" s="507"/>
      <c r="K13" s="507"/>
      <c r="L13" s="507"/>
      <c r="M13" s="507"/>
      <c r="N13" s="507"/>
      <c r="O13" s="507"/>
      <c r="P13" s="564">
        <f t="shared" si="0"/>
        <v>0</v>
      </c>
      <c r="Q13" s="564">
        <f t="shared" si="1"/>
        <v>0</v>
      </c>
      <c r="R13" s="564">
        <f t="shared" si="2"/>
        <v>0</v>
      </c>
      <c r="S13" s="574">
        <f t="shared" si="5"/>
        <v>0</v>
      </c>
      <c r="T13" s="574">
        <f t="shared" si="3"/>
        <v>0</v>
      </c>
      <c r="U13" s="574">
        <f t="shared" si="4"/>
        <v>0</v>
      </c>
    </row>
    <row r="14" ht="18" customHeight="1" spans="2:21">
      <c r="B14" s="469" t="s">
        <v>130</v>
      </c>
      <c r="C14" s="466" t="s">
        <v>131</v>
      </c>
      <c r="D14" s="467"/>
      <c r="E14" s="468"/>
      <c r="F14" s="468"/>
      <c r="G14" s="468"/>
      <c r="H14" s="468"/>
      <c r="I14" s="468"/>
      <c r="J14" s="507"/>
      <c r="K14" s="507"/>
      <c r="L14" s="507"/>
      <c r="M14" s="507"/>
      <c r="N14" s="507"/>
      <c r="O14" s="507"/>
      <c r="P14" s="564">
        <f t="shared" si="0"/>
        <v>0</v>
      </c>
      <c r="Q14" s="564">
        <f t="shared" si="1"/>
        <v>0</v>
      </c>
      <c r="R14" s="564">
        <f t="shared" si="2"/>
        <v>0</v>
      </c>
      <c r="S14" s="574">
        <f t="shared" si="5"/>
        <v>0</v>
      </c>
      <c r="T14" s="574">
        <f t="shared" si="3"/>
        <v>0</v>
      </c>
      <c r="U14" s="574">
        <f t="shared" si="4"/>
        <v>0</v>
      </c>
    </row>
    <row r="15" ht="18" customHeight="1" spans="2:21">
      <c r="B15" s="469" t="s">
        <v>132</v>
      </c>
      <c r="C15" s="466" t="s">
        <v>133</v>
      </c>
      <c r="D15" s="467"/>
      <c r="E15" s="468"/>
      <c r="F15" s="468"/>
      <c r="G15" s="468"/>
      <c r="H15" s="468"/>
      <c r="I15" s="468"/>
      <c r="J15" s="507"/>
      <c r="K15" s="507"/>
      <c r="L15" s="507"/>
      <c r="M15" s="507"/>
      <c r="N15" s="507"/>
      <c r="O15" s="507"/>
      <c r="P15" s="564">
        <f t="shared" si="0"/>
        <v>0</v>
      </c>
      <c r="Q15" s="564">
        <f t="shared" si="1"/>
        <v>0</v>
      </c>
      <c r="R15" s="564">
        <f t="shared" si="2"/>
        <v>0</v>
      </c>
      <c r="S15" s="574">
        <f t="shared" si="5"/>
        <v>0</v>
      </c>
      <c r="T15" s="574">
        <f t="shared" si="3"/>
        <v>0</v>
      </c>
      <c r="U15" s="574">
        <f t="shared" si="4"/>
        <v>0</v>
      </c>
    </row>
    <row r="16" ht="18" customHeight="1" spans="2:21">
      <c r="B16" s="469" t="s">
        <v>134</v>
      </c>
      <c r="C16" s="466" t="s">
        <v>135</v>
      </c>
      <c r="D16" s="467"/>
      <c r="E16" s="468"/>
      <c r="F16" s="468"/>
      <c r="G16" s="468"/>
      <c r="H16" s="468"/>
      <c r="I16" s="468"/>
      <c r="J16" s="507"/>
      <c r="K16" s="507"/>
      <c r="L16" s="507"/>
      <c r="M16" s="507"/>
      <c r="N16" s="507"/>
      <c r="O16" s="507"/>
      <c r="P16" s="564">
        <f t="shared" si="0"/>
        <v>0</v>
      </c>
      <c r="Q16" s="564">
        <f t="shared" si="1"/>
        <v>0</v>
      </c>
      <c r="R16" s="564">
        <f t="shared" si="2"/>
        <v>0</v>
      </c>
      <c r="S16" s="574">
        <f t="shared" si="5"/>
        <v>0</v>
      </c>
      <c r="T16" s="574">
        <f t="shared" si="3"/>
        <v>0</v>
      </c>
      <c r="U16" s="574">
        <f t="shared" si="4"/>
        <v>0</v>
      </c>
    </row>
    <row r="17" ht="18" customHeight="1" spans="1:21">
      <c r="A17" s="392">
        <v>3</v>
      </c>
      <c r="B17" s="469" t="s">
        <v>136</v>
      </c>
      <c r="C17" s="466" t="s">
        <v>137</v>
      </c>
      <c r="D17" s="467"/>
      <c r="E17" s="468"/>
      <c r="F17" s="468"/>
      <c r="G17" s="468"/>
      <c r="H17" s="468"/>
      <c r="I17" s="468"/>
      <c r="J17" s="507"/>
      <c r="K17" s="507"/>
      <c r="L17" s="507"/>
      <c r="M17" s="507"/>
      <c r="N17" s="507"/>
      <c r="O17" s="507"/>
      <c r="P17" s="564">
        <f t="shared" si="0"/>
        <v>0</v>
      </c>
      <c r="Q17" s="564">
        <f t="shared" si="1"/>
        <v>0</v>
      </c>
      <c r="R17" s="564">
        <f t="shared" si="2"/>
        <v>0</v>
      </c>
      <c r="S17" s="574">
        <f t="shared" si="5"/>
        <v>0</v>
      </c>
      <c r="T17" s="574">
        <f t="shared" si="3"/>
        <v>0</v>
      </c>
      <c r="U17" s="574">
        <f t="shared" si="4"/>
        <v>0</v>
      </c>
    </row>
    <row r="18" ht="18" customHeight="1" spans="2:21">
      <c r="B18" s="469" t="s">
        <v>138</v>
      </c>
      <c r="C18" s="466" t="s">
        <v>139</v>
      </c>
      <c r="D18" s="467"/>
      <c r="E18" s="468"/>
      <c r="F18" s="468"/>
      <c r="G18" s="468"/>
      <c r="H18" s="468"/>
      <c r="I18" s="468"/>
      <c r="J18" s="507"/>
      <c r="K18" s="507"/>
      <c r="L18" s="507"/>
      <c r="M18" s="507"/>
      <c r="N18" s="507"/>
      <c r="O18" s="507"/>
      <c r="P18" s="564">
        <f t="shared" si="0"/>
        <v>0</v>
      </c>
      <c r="Q18" s="564">
        <f t="shared" si="1"/>
        <v>0</v>
      </c>
      <c r="R18" s="564">
        <f t="shared" si="2"/>
        <v>0</v>
      </c>
      <c r="S18" s="574">
        <f t="shared" si="5"/>
        <v>0</v>
      </c>
      <c r="T18" s="574">
        <f t="shared" si="3"/>
        <v>0</v>
      </c>
      <c r="U18" s="574">
        <f t="shared" si="4"/>
        <v>0</v>
      </c>
    </row>
    <row r="19" ht="18" customHeight="1" spans="2:21">
      <c r="B19" s="469" t="s">
        <v>140</v>
      </c>
      <c r="C19" s="466" t="s">
        <v>141</v>
      </c>
      <c r="D19" s="467"/>
      <c r="E19" s="468"/>
      <c r="F19" s="468"/>
      <c r="G19" s="468"/>
      <c r="H19" s="468"/>
      <c r="I19" s="468"/>
      <c r="J19" s="507"/>
      <c r="K19" s="507"/>
      <c r="L19" s="507"/>
      <c r="M19" s="507"/>
      <c r="N19" s="507"/>
      <c r="O19" s="507"/>
      <c r="P19" s="564">
        <f t="shared" si="0"/>
        <v>0</v>
      </c>
      <c r="Q19" s="564">
        <f t="shared" si="1"/>
        <v>0</v>
      </c>
      <c r="R19" s="564">
        <f t="shared" si="2"/>
        <v>0</v>
      </c>
      <c r="S19" s="574">
        <f t="shared" si="5"/>
        <v>0</v>
      </c>
      <c r="T19" s="574">
        <f t="shared" si="3"/>
        <v>0</v>
      </c>
      <c r="U19" s="574">
        <f t="shared" si="4"/>
        <v>0</v>
      </c>
    </row>
    <row r="20" ht="18" customHeight="1" spans="2:21">
      <c r="B20" s="469" t="s">
        <v>142</v>
      </c>
      <c r="C20" s="466" t="s">
        <v>143</v>
      </c>
      <c r="D20" s="467"/>
      <c r="E20" s="468"/>
      <c r="F20" s="468"/>
      <c r="G20" s="468"/>
      <c r="H20" s="468"/>
      <c r="I20" s="468"/>
      <c r="J20" s="507"/>
      <c r="K20" s="507"/>
      <c r="L20" s="507"/>
      <c r="M20" s="507"/>
      <c r="N20" s="507"/>
      <c r="O20" s="507"/>
      <c r="P20" s="564">
        <f t="shared" si="0"/>
        <v>0</v>
      </c>
      <c r="Q20" s="564">
        <f t="shared" si="1"/>
        <v>0</v>
      </c>
      <c r="R20" s="564">
        <f t="shared" si="2"/>
        <v>0</v>
      </c>
      <c r="S20" s="574">
        <f t="shared" si="5"/>
        <v>0</v>
      </c>
      <c r="T20" s="574">
        <f t="shared" si="3"/>
        <v>0</v>
      </c>
      <c r="U20" s="574">
        <f t="shared" si="4"/>
        <v>0</v>
      </c>
    </row>
    <row r="21" ht="18" customHeight="1" spans="2:21">
      <c r="B21" s="469" t="s">
        <v>144</v>
      </c>
      <c r="C21" s="466" t="s">
        <v>145</v>
      </c>
      <c r="D21" s="467"/>
      <c r="E21" s="468"/>
      <c r="F21" s="468"/>
      <c r="G21" s="468"/>
      <c r="H21" s="468"/>
      <c r="I21" s="468"/>
      <c r="J21" s="507"/>
      <c r="K21" s="507"/>
      <c r="L21" s="507"/>
      <c r="M21" s="507"/>
      <c r="N21" s="507"/>
      <c r="O21" s="507"/>
      <c r="P21" s="564">
        <f t="shared" si="0"/>
        <v>0</v>
      </c>
      <c r="Q21" s="564">
        <f t="shared" si="1"/>
        <v>0</v>
      </c>
      <c r="R21" s="564">
        <f t="shared" si="2"/>
        <v>0</v>
      </c>
      <c r="S21" s="574">
        <f t="shared" si="5"/>
        <v>0</v>
      </c>
      <c r="T21" s="574">
        <f t="shared" si="3"/>
        <v>0</v>
      </c>
      <c r="U21" s="574">
        <f t="shared" si="4"/>
        <v>0</v>
      </c>
    </row>
    <row r="22" ht="18" customHeight="1" spans="2:21">
      <c r="B22" s="469" t="s">
        <v>146</v>
      </c>
      <c r="C22" s="466" t="s">
        <v>147</v>
      </c>
      <c r="D22" s="467"/>
      <c r="E22" s="468"/>
      <c r="F22" s="468"/>
      <c r="G22" s="468"/>
      <c r="H22" s="468"/>
      <c r="I22" s="468"/>
      <c r="J22" s="507"/>
      <c r="K22" s="507"/>
      <c r="L22" s="507"/>
      <c r="M22" s="507"/>
      <c r="N22" s="507"/>
      <c r="O22" s="507"/>
      <c r="P22" s="564">
        <f t="shared" si="0"/>
        <v>0</v>
      </c>
      <c r="Q22" s="564">
        <f t="shared" si="1"/>
        <v>0</v>
      </c>
      <c r="R22" s="564">
        <f t="shared" si="2"/>
        <v>0</v>
      </c>
      <c r="S22" s="574">
        <f t="shared" si="5"/>
        <v>0</v>
      </c>
      <c r="T22" s="574">
        <f t="shared" si="3"/>
        <v>0</v>
      </c>
      <c r="U22" s="574">
        <f t="shared" si="4"/>
        <v>0</v>
      </c>
    </row>
    <row r="23" ht="18" customHeight="1" spans="2:21">
      <c r="B23" s="469" t="s">
        <v>148</v>
      </c>
      <c r="C23" s="466" t="s">
        <v>149</v>
      </c>
      <c r="D23" s="467"/>
      <c r="E23" s="468"/>
      <c r="F23" s="468"/>
      <c r="G23" s="468"/>
      <c r="H23" s="468"/>
      <c r="I23" s="468"/>
      <c r="J23" s="507"/>
      <c r="K23" s="507"/>
      <c r="L23" s="507"/>
      <c r="M23" s="507"/>
      <c r="N23" s="507"/>
      <c r="O23" s="507"/>
      <c r="P23" s="564">
        <f t="shared" si="0"/>
        <v>0</v>
      </c>
      <c r="Q23" s="564">
        <f t="shared" si="1"/>
        <v>0</v>
      </c>
      <c r="R23" s="564">
        <f t="shared" si="2"/>
        <v>0</v>
      </c>
      <c r="S23" s="574">
        <f t="shared" si="5"/>
        <v>0</v>
      </c>
      <c r="T23" s="574">
        <f t="shared" si="3"/>
        <v>0</v>
      </c>
      <c r="U23" s="574">
        <f t="shared" si="4"/>
        <v>0</v>
      </c>
    </row>
    <row r="24" ht="18" customHeight="1" spans="2:21">
      <c r="B24" s="552" t="s">
        <v>150</v>
      </c>
      <c r="C24" s="571" t="s">
        <v>151</v>
      </c>
      <c r="D24" s="471"/>
      <c r="E24" s="472"/>
      <c r="F24" s="472"/>
      <c r="G24" s="472"/>
      <c r="H24" s="472"/>
      <c r="I24" s="472"/>
      <c r="J24" s="511"/>
      <c r="K24" s="511"/>
      <c r="L24" s="511"/>
      <c r="M24" s="511"/>
      <c r="N24" s="511"/>
      <c r="O24" s="511"/>
      <c r="P24" s="515">
        <f t="shared" si="0"/>
        <v>0</v>
      </c>
      <c r="Q24" s="515">
        <f t="shared" si="1"/>
        <v>0</v>
      </c>
      <c r="R24" s="515">
        <f t="shared" si="2"/>
        <v>0</v>
      </c>
      <c r="S24" s="516">
        <f t="shared" si="5"/>
        <v>0</v>
      </c>
      <c r="T24" s="574">
        <f t="shared" si="3"/>
        <v>0</v>
      </c>
      <c r="U24" s="574">
        <f t="shared" si="4"/>
        <v>0</v>
      </c>
    </row>
    <row r="25" ht="18" customHeight="1" spans="2:21">
      <c r="B25" s="469" t="s">
        <v>152</v>
      </c>
      <c r="C25" s="466" t="s">
        <v>153</v>
      </c>
      <c r="D25" s="467"/>
      <c r="E25" s="468"/>
      <c r="F25" s="468"/>
      <c r="G25" s="468"/>
      <c r="H25" s="468"/>
      <c r="I25" s="468"/>
      <c r="J25" s="507"/>
      <c r="K25" s="507"/>
      <c r="L25" s="507"/>
      <c r="M25" s="507"/>
      <c r="N25" s="507"/>
      <c r="O25" s="507"/>
      <c r="P25" s="564">
        <f t="shared" si="0"/>
        <v>0</v>
      </c>
      <c r="Q25" s="564">
        <f t="shared" si="1"/>
        <v>0</v>
      </c>
      <c r="R25" s="564">
        <f t="shared" si="2"/>
        <v>0</v>
      </c>
      <c r="S25" s="574">
        <f t="shared" si="5"/>
        <v>0</v>
      </c>
      <c r="T25" s="574">
        <f t="shared" si="3"/>
        <v>0</v>
      </c>
      <c r="U25" s="574">
        <f t="shared" si="4"/>
        <v>0</v>
      </c>
    </row>
    <row r="26" ht="36" customHeight="1" spans="2:21">
      <c r="B26" s="469" t="s">
        <v>154</v>
      </c>
      <c r="C26" s="559" t="s">
        <v>155</v>
      </c>
      <c r="D26" s="467"/>
      <c r="E26" s="468"/>
      <c r="F26" s="468"/>
      <c r="G26" s="468"/>
      <c r="H26" s="468"/>
      <c r="I26" s="468"/>
      <c r="J26" s="507"/>
      <c r="K26" s="507"/>
      <c r="L26" s="507"/>
      <c r="M26" s="507"/>
      <c r="N26" s="507"/>
      <c r="O26" s="507"/>
      <c r="P26" s="564">
        <f t="shared" si="0"/>
        <v>0</v>
      </c>
      <c r="Q26" s="564">
        <f t="shared" si="1"/>
        <v>0</v>
      </c>
      <c r="R26" s="564">
        <f t="shared" si="2"/>
        <v>0</v>
      </c>
      <c r="S26" s="574">
        <f t="shared" ref="S26:S30" si="6">I26-O26</f>
        <v>0</v>
      </c>
      <c r="T26" s="574">
        <f t="shared" si="3"/>
        <v>0</v>
      </c>
      <c r="U26" s="574">
        <f t="shared" si="4"/>
        <v>0</v>
      </c>
    </row>
    <row r="27" ht="18" customHeight="1" spans="2:21">
      <c r="B27" s="469" t="s">
        <v>156</v>
      </c>
      <c r="C27" s="466" t="s">
        <v>157</v>
      </c>
      <c r="D27" s="467"/>
      <c r="E27" s="468"/>
      <c r="F27" s="468"/>
      <c r="G27" s="468"/>
      <c r="H27" s="468"/>
      <c r="I27" s="468"/>
      <c r="J27" s="507"/>
      <c r="K27" s="507"/>
      <c r="L27" s="507"/>
      <c r="M27" s="507"/>
      <c r="N27" s="507"/>
      <c r="O27" s="507"/>
      <c r="P27" s="564">
        <f t="shared" si="0"/>
        <v>0</v>
      </c>
      <c r="Q27" s="564">
        <f t="shared" si="1"/>
        <v>0</v>
      </c>
      <c r="R27" s="564">
        <f t="shared" si="2"/>
        <v>0</v>
      </c>
      <c r="S27" s="574">
        <f t="shared" si="6"/>
        <v>0</v>
      </c>
      <c r="T27" s="574">
        <f t="shared" si="3"/>
        <v>0</v>
      </c>
      <c r="U27" s="574">
        <f t="shared" si="4"/>
        <v>0</v>
      </c>
    </row>
    <row r="28" ht="17.25" customHeight="1" spans="2:21">
      <c r="B28" s="573" t="s">
        <v>158</v>
      </c>
      <c r="C28" s="466" t="s">
        <v>159</v>
      </c>
      <c r="D28" s="467"/>
      <c r="E28" s="468"/>
      <c r="F28" s="468"/>
      <c r="G28" s="468"/>
      <c r="H28" s="468"/>
      <c r="I28" s="468"/>
      <c r="J28" s="507"/>
      <c r="K28" s="507"/>
      <c r="L28" s="507"/>
      <c r="M28" s="507"/>
      <c r="N28" s="507"/>
      <c r="O28" s="507"/>
      <c r="P28" s="564">
        <f t="shared" si="0"/>
        <v>0</v>
      </c>
      <c r="Q28" s="564">
        <f t="shared" si="1"/>
        <v>0</v>
      </c>
      <c r="R28" s="564">
        <f t="shared" si="2"/>
        <v>0</v>
      </c>
      <c r="S28" s="574">
        <f t="shared" si="6"/>
        <v>0</v>
      </c>
      <c r="T28" s="574">
        <f t="shared" si="3"/>
        <v>0</v>
      </c>
      <c r="U28" s="574">
        <f t="shared" si="4"/>
        <v>0</v>
      </c>
    </row>
    <row r="29" ht="17.25" customHeight="1" spans="2:21">
      <c r="B29" s="469" t="s">
        <v>160</v>
      </c>
      <c r="C29" s="559" t="s">
        <v>161</v>
      </c>
      <c r="D29" s="467"/>
      <c r="E29" s="468"/>
      <c r="F29" s="468"/>
      <c r="G29" s="468"/>
      <c r="H29" s="468"/>
      <c r="I29" s="468"/>
      <c r="J29" s="507"/>
      <c r="K29" s="507"/>
      <c r="L29" s="507"/>
      <c r="M29" s="507"/>
      <c r="N29" s="507"/>
      <c r="O29" s="507"/>
      <c r="P29" s="564">
        <f t="shared" si="0"/>
        <v>0</v>
      </c>
      <c r="Q29" s="564">
        <f t="shared" si="1"/>
        <v>0</v>
      </c>
      <c r="R29" s="564">
        <f t="shared" si="2"/>
        <v>0</v>
      </c>
      <c r="S29" s="574">
        <f t="shared" si="6"/>
        <v>0</v>
      </c>
      <c r="T29" s="574">
        <f t="shared" si="3"/>
        <v>0</v>
      </c>
      <c r="U29" s="574">
        <f t="shared" si="4"/>
        <v>0</v>
      </c>
    </row>
    <row r="30" ht="17.25" customHeight="1" spans="2:21">
      <c r="B30" s="475" t="s">
        <v>162</v>
      </c>
      <c r="C30" s="466" t="s">
        <v>163</v>
      </c>
      <c r="D30" s="467"/>
      <c r="E30" s="468"/>
      <c r="F30" s="468"/>
      <c r="G30" s="468"/>
      <c r="H30" s="468"/>
      <c r="I30" s="468"/>
      <c r="J30" s="507"/>
      <c r="K30" s="507"/>
      <c r="L30" s="507"/>
      <c r="M30" s="507"/>
      <c r="N30" s="507"/>
      <c r="O30" s="507"/>
      <c r="P30" s="564">
        <f t="shared" si="0"/>
        <v>0</v>
      </c>
      <c r="Q30" s="564">
        <f t="shared" si="1"/>
        <v>0</v>
      </c>
      <c r="R30" s="564">
        <f t="shared" si="2"/>
        <v>0</v>
      </c>
      <c r="S30" s="574">
        <f t="shared" si="6"/>
        <v>0</v>
      </c>
      <c r="T30" s="574">
        <f t="shared" si="3"/>
        <v>0</v>
      </c>
      <c r="U30" s="574">
        <f t="shared" si="4"/>
        <v>0</v>
      </c>
    </row>
  </sheetData>
  <sheetProtection password="83B8" sheet="1" selectLockedCells="1" formatCells="0" autoFilter="0"/>
  <mergeCells count="16">
    <mergeCell ref="D1:U1"/>
    <mergeCell ref="E2:I2"/>
    <mergeCell ref="J2:O2"/>
    <mergeCell ref="P2:U2"/>
    <mergeCell ref="K3:O3"/>
    <mergeCell ref="Q3:U3"/>
    <mergeCell ref="B1:B4"/>
    <mergeCell ref="C1:C4"/>
    <mergeCell ref="D2:D4"/>
    <mergeCell ref="E3:E4"/>
    <mergeCell ref="F3:F4"/>
    <mergeCell ref="G3:G4"/>
    <mergeCell ref="H3:H4"/>
    <mergeCell ref="I3:I4"/>
    <mergeCell ref="J3:J4"/>
    <mergeCell ref="P3:P4"/>
  </mergeCells>
  <conditionalFormatting sqref="D6">
    <cfRule type="cellIs" dxfId="0" priority="268" stopIfTrue="1" operator="notEqual">
      <formula>$E$6+$F$6+$G$6+$H$6+$I$6</formula>
    </cfRule>
  </conditionalFormatting>
  <conditionalFormatting sqref="E6:I6">
    <cfRule type="cellIs" dxfId="0" priority="270" stopIfTrue="1" operator="greaterThan">
      <formula>$D$6</formula>
    </cfRule>
  </conditionalFormatting>
  <conditionalFormatting sqref="J6">
    <cfRule type="cellIs" dxfId="0" priority="272" stopIfTrue="1" operator="greaterThan">
      <formula>$D$6</formula>
    </cfRule>
    <cfRule type="cellIs" dxfId="0" priority="273" stopIfTrue="1" operator="notEqual">
      <formula>$K$6+$L$6+$M$6+$N$6+$O$6</formula>
    </cfRule>
  </conditionalFormatting>
  <conditionalFormatting sqref="P6">
    <cfRule type="cellIs" dxfId="0" priority="276" stopIfTrue="1" operator="greaterThan">
      <formula>$D$6</formula>
    </cfRule>
    <cfRule type="cellIs" dxfId="0" priority="277" stopIfTrue="1" operator="notEqual">
      <formula>$Q$6+$R$6+$S$6+$T$6+$U$6</formula>
    </cfRule>
  </conditionalFormatting>
  <conditionalFormatting sqref="D7">
    <cfRule type="cellIs" dxfId="0" priority="269" stopIfTrue="1" operator="notEqual">
      <formula>$E$7+$F$7+$G$7+$H$7+$I$7</formula>
    </cfRule>
  </conditionalFormatting>
  <conditionalFormatting sqref="E7:I7">
    <cfRule type="cellIs" dxfId="0" priority="271" stopIfTrue="1" operator="greaterThan">
      <formula>$D$7</formula>
    </cfRule>
  </conditionalFormatting>
  <conditionalFormatting sqref="J7">
    <cfRule type="cellIs" dxfId="0" priority="274" stopIfTrue="1" operator="greaterThan">
      <formula>$D$7</formula>
    </cfRule>
    <cfRule type="cellIs" dxfId="0" priority="275" stopIfTrue="1" operator="notEqual">
      <formula>$K$7+$L$7+$M$7+$N$7+$O$7</formula>
    </cfRule>
  </conditionalFormatting>
  <conditionalFormatting sqref="P7">
    <cfRule type="cellIs" dxfId="0" priority="278" stopIfTrue="1" operator="greaterThan">
      <formula>$D$7</formula>
    </cfRule>
    <cfRule type="cellIs" dxfId="0" priority="279" stopIfTrue="1" operator="notEqual">
      <formula>$Q$7+$R$7+$S$7+$T$7+$U$7</formula>
    </cfRule>
  </conditionalFormatting>
  <conditionalFormatting sqref="D8">
    <cfRule type="cellIs" dxfId="0" priority="128" stopIfTrue="1" operator="notEqual">
      <formula>$E$8+$F$8+$G$8+$H$8+$I$8</formula>
    </cfRule>
  </conditionalFormatting>
  <conditionalFormatting sqref="E8:I8">
    <cfRule type="cellIs" dxfId="0" priority="147" stopIfTrue="1" operator="greaterThan">
      <formula>$D$8</formula>
    </cfRule>
  </conditionalFormatting>
  <conditionalFormatting sqref="J8">
    <cfRule type="cellIs" dxfId="0" priority="164" stopIfTrue="1" operator="greaterThan">
      <formula>$D$8</formula>
    </cfRule>
    <cfRule type="cellIs" dxfId="0" priority="165" stopIfTrue="1" operator="notEqual">
      <formula>$K$8+$L$8+$M$8+$N$8+$O$8</formula>
    </cfRule>
  </conditionalFormatting>
  <conditionalFormatting sqref="P8">
    <cfRule type="cellIs" dxfId="0" priority="234" stopIfTrue="1" operator="greaterThan">
      <formula>$D$8</formula>
    </cfRule>
    <cfRule type="cellIs" dxfId="0" priority="235" stopIfTrue="1" operator="notEqual">
      <formula>$Q$8+$R$8+$S$8+$T$8+$U$8</formula>
    </cfRule>
  </conditionalFormatting>
  <conditionalFormatting sqref="D9">
    <cfRule type="cellIs" dxfId="0" priority="129" stopIfTrue="1" operator="notEqual">
      <formula>$E$9+$F$9+$G$9+$H$9+$I$9</formula>
    </cfRule>
  </conditionalFormatting>
  <conditionalFormatting sqref="E9:I9">
    <cfRule type="cellIs" dxfId="0" priority="146" stopIfTrue="1" operator="greaterThan">
      <formula>$D$9</formula>
    </cfRule>
  </conditionalFormatting>
  <conditionalFormatting sqref="J9">
    <cfRule type="cellIs" dxfId="0" priority="166" stopIfTrue="1" operator="greaterThan">
      <formula>$D$9</formula>
    </cfRule>
    <cfRule type="cellIs" dxfId="0" priority="167" stopIfTrue="1" operator="notEqual">
      <formula>$K$9+$L$9+$M$9+$N$9+$O$9</formula>
    </cfRule>
  </conditionalFormatting>
  <conditionalFormatting sqref="P9">
    <cfRule type="cellIs" dxfId="0" priority="236" stopIfTrue="1" operator="greaterThan">
      <formula>$D$9</formula>
    </cfRule>
    <cfRule type="cellIs" dxfId="0" priority="237" stopIfTrue="1" operator="lessThan">
      <formula>$Q$9+$R$9+$S$9+$T$9+$U$9</formula>
    </cfRule>
  </conditionalFormatting>
  <conditionalFormatting sqref="D10">
    <cfRule type="cellIs" dxfId="0" priority="130" stopIfTrue="1" operator="notEqual">
      <formula>$E$10+$F$10+$G$10+$H$10+$I$10</formula>
    </cfRule>
  </conditionalFormatting>
  <conditionalFormatting sqref="E10:I10">
    <cfRule type="cellIs" dxfId="0" priority="148" stopIfTrue="1" operator="greaterThan">
      <formula>$D$10</formula>
    </cfRule>
  </conditionalFormatting>
  <conditionalFormatting sqref="J10">
    <cfRule type="cellIs" dxfId="0" priority="168" stopIfTrue="1" operator="greaterThan">
      <formula>$D$10</formula>
    </cfRule>
    <cfRule type="cellIs" dxfId="0" priority="169" stopIfTrue="1" operator="notEqual">
      <formula>$K$10+$L$10+$M$10+$N$10+$O$10</formula>
    </cfRule>
  </conditionalFormatting>
  <conditionalFormatting sqref="P10">
    <cfRule type="cellIs" dxfId="0" priority="238" stopIfTrue="1" operator="greaterThan">
      <formula>$D$10</formula>
    </cfRule>
    <cfRule type="cellIs" dxfId="0" priority="239" stopIfTrue="1" operator="notEqual">
      <formula>$Q$10+$R$10+$S$10+$T$10+$U$10</formula>
    </cfRule>
  </conditionalFormatting>
  <conditionalFormatting sqref="D11">
    <cfRule type="cellIs" dxfId="0" priority="131" stopIfTrue="1" operator="notEqual">
      <formula>$E$11+$F$11+$G$11+$H$11+$I$11</formula>
    </cfRule>
  </conditionalFormatting>
  <conditionalFormatting sqref="E11:I11">
    <cfRule type="cellIs" dxfId="0" priority="149" stopIfTrue="1" operator="greaterThan">
      <formula>$D$11</formula>
    </cfRule>
  </conditionalFormatting>
  <conditionalFormatting sqref="J11">
    <cfRule type="cellIs" dxfId="0" priority="170" stopIfTrue="1" operator="greaterThan">
      <formula>$D$11</formula>
    </cfRule>
    <cfRule type="cellIs" dxfId="0" priority="171" stopIfTrue="1" operator="notEqual">
      <formula>$K$11+$L$11+$M$11+$N$11+$O$11</formula>
    </cfRule>
  </conditionalFormatting>
  <conditionalFormatting sqref="P11">
    <cfRule type="cellIs" dxfId="0" priority="240" stopIfTrue="1" operator="greaterThan">
      <formula>$D$11</formula>
    </cfRule>
    <cfRule type="cellIs" dxfId="0" priority="241" stopIfTrue="1" operator="notEqual">
      <formula>$Q$11+$R$11+$S$11+$T$11+$U$11</formula>
    </cfRule>
  </conditionalFormatting>
  <conditionalFormatting sqref="D12">
    <cfRule type="cellIs" dxfId="0" priority="132" stopIfTrue="1" operator="notEqual">
      <formula>$E$12+$F$12+$G$12+$H$12+$I$12</formula>
    </cfRule>
  </conditionalFormatting>
  <conditionalFormatting sqref="E12:I12">
    <cfRule type="cellIs" dxfId="0" priority="150" stopIfTrue="1" operator="greaterThan">
      <formula>$D$12</formula>
    </cfRule>
  </conditionalFormatting>
  <conditionalFormatting sqref="J12">
    <cfRule type="cellIs" dxfId="0" priority="172" stopIfTrue="1" operator="greaterThan">
      <formula>$D$12</formula>
    </cfRule>
    <cfRule type="cellIs" dxfId="0" priority="173" stopIfTrue="1" operator="notEqual">
      <formula>$K$12+$L$12+$M$12+$N$12+$O$12</formula>
    </cfRule>
  </conditionalFormatting>
  <conditionalFormatting sqref="P12">
    <cfRule type="cellIs" dxfId="0" priority="242" stopIfTrue="1" operator="greaterThan">
      <formula>$D$12</formula>
    </cfRule>
    <cfRule type="cellIs" dxfId="0" priority="243" stopIfTrue="1" operator="notEqual">
      <formula>$Q$12+$R$12+$S$12+$T$12+$U$12</formula>
    </cfRule>
  </conditionalFormatting>
  <conditionalFormatting sqref="D13">
    <cfRule type="cellIs" dxfId="0" priority="133" stopIfTrue="1" operator="notEqual">
      <formula>$E$13+$F$13+$G$13+$H$13+$I$13</formula>
    </cfRule>
  </conditionalFormatting>
  <conditionalFormatting sqref="E13:I13">
    <cfRule type="cellIs" dxfId="0" priority="151" stopIfTrue="1" operator="greaterThan">
      <formula>$D$13</formula>
    </cfRule>
  </conditionalFormatting>
  <conditionalFormatting sqref="J13">
    <cfRule type="cellIs" dxfId="0" priority="174" stopIfTrue="1" operator="greaterThan">
      <formula>$D$13</formula>
    </cfRule>
    <cfRule type="cellIs" dxfId="0" priority="175" stopIfTrue="1" operator="notEqual">
      <formula>$K$13+$L$13+$M$13+$N$13+$O$13</formula>
    </cfRule>
  </conditionalFormatting>
  <conditionalFormatting sqref="P13">
    <cfRule type="cellIs" dxfId="0" priority="244" stopIfTrue="1" operator="greaterThan">
      <formula>$D$13</formula>
    </cfRule>
    <cfRule type="cellIs" dxfId="0" priority="245" stopIfTrue="1" operator="notEqual">
      <formula>$Q$13+$R$13+$S$13+$T$13+$U$13</formula>
    </cfRule>
  </conditionalFormatting>
  <conditionalFormatting sqref="D14">
    <cfRule type="cellIs" dxfId="0" priority="134" stopIfTrue="1" operator="notEqual">
      <formula>$E$14+$F$14+$G$14+$H$14+$I$14</formula>
    </cfRule>
  </conditionalFormatting>
  <conditionalFormatting sqref="E14:I14">
    <cfRule type="cellIs" dxfId="0" priority="152" stopIfTrue="1" operator="greaterThan">
      <formula>$D$14</formula>
    </cfRule>
  </conditionalFormatting>
  <conditionalFormatting sqref="J14">
    <cfRule type="cellIs" dxfId="0" priority="176" stopIfTrue="1" operator="greaterThan">
      <formula>$D$14</formula>
    </cfRule>
    <cfRule type="cellIs" dxfId="0" priority="177" stopIfTrue="1" operator="notEqual">
      <formula>$K$14+$L$14+$M$14+$N$14+$O$14</formula>
    </cfRule>
  </conditionalFormatting>
  <conditionalFormatting sqref="P14">
    <cfRule type="cellIs" dxfId="0" priority="246" stopIfTrue="1" operator="greaterThan">
      <formula>$D$14</formula>
    </cfRule>
    <cfRule type="cellIs" dxfId="0" priority="247" stopIfTrue="1" operator="notEqual">
      <formula>$Q$14+$R$14+$S$14+$T$14+$U$14</formula>
    </cfRule>
  </conditionalFormatting>
  <conditionalFormatting sqref="D15">
    <cfRule type="cellIs" dxfId="0" priority="135" stopIfTrue="1" operator="notEqual">
      <formula>$E$15+$F$15+$G$15+$H$15+$I$15</formula>
    </cfRule>
  </conditionalFormatting>
  <conditionalFormatting sqref="E15:I15">
    <cfRule type="cellIs" dxfId="0" priority="153" stopIfTrue="1" operator="greaterThan">
      <formula>$D$15</formula>
    </cfRule>
  </conditionalFormatting>
  <conditionalFormatting sqref="J15">
    <cfRule type="cellIs" dxfId="0" priority="178" stopIfTrue="1" operator="greaterThan">
      <formula>$D$15</formula>
    </cfRule>
    <cfRule type="cellIs" dxfId="0" priority="179" stopIfTrue="1" operator="notEqual">
      <formula>$K$15+$L$15+$M$15+$N$15+$O$15</formula>
    </cfRule>
  </conditionalFormatting>
  <conditionalFormatting sqref="P15">
    <cfRule type="cellIs" dxfId="0" priority="248" stopIfTrue="1" operator="greaterThan">
      <formula>$D$15</formula>
    </cfRule>
    <cfRule type="cellIs" dxfId="0" priority="249" stopIfTrue="1" operator="notEqual">
      <formula>$Q$15+$R$15+$S$15+$T$15+$U$15</formula>
    </cfRule>
  </conditionalFormatting>
  <conditionalFormatting sqref="D16">
    <cfRule type="cellIs" dxfId="0" priority="136" stopIfTrue="1" operator="notEqual">
      <formula>$E$16+$F$16+$G$16+$H$16+$I$16</formula>
    </cfRule>
  </conditionalFormatting>
  <conditionalFormatting sqref="G16">
    <cfRule type="cellIs" dxfId="0" priority="63" stopIfTrue="1" operator="greaterThan">
      <formula>$D$16</formula>
    </cfRule>
  </conditionalFormatting>
  <conditionalFormatting sqref="H16">
    <cfRule type="cellIs" dxfId="0" priority="90" stopIfTrue="1" operator="greaterThan">
      <formula>$D$16</formula>
    </cfRule>
  </conditionalFormatting>
  <conditionalFormatting sqref="J16">
    <cfRule type="cellIs" dxfId="0" priority="180" stopIfTrue="1" operator="greaterThan">
      <formula>$D$16</formula>
    </cfRule>
    <cfRule type="cellIs" dxfId="0" priority="181" stopIfTrue="1" operator="notEqual">
      <formula>$K$16+$L$16+$M$16+$N$16+$O$16</formula>
    </cfRule>
  </conditionalFormatting>
  <conditionalFormatting sqref="P16">
    <cfRule type="cellIs" dxfId="0" priority="250" stopIfTrue="1" operator="greaterThan">
      <formula>$D$16</formula>
    </cfRule>
    <cfRule type="cellIs" dxfId="0" priority="251" stopIfTrue="1" operator="notEqual">
      <formula>$Q$16+$R$16+$S$16+$T$16+$U$16</formula>
    </cfRule>
  </conditionalFormatting>
  <conditionalFormatting sqref="D17">
    <cfRule type="cellIs" dxfId="0" priority="137" stopIfTrue="1" operator="notEqual">
      <formula>$E$17+$F$17+$G$17+$H$17+$I$17</formula>
    </cfRule>
  </conditionalFormatting>
  <conditionalFormatting sqref="E17:I17">
    <cfRule type="cellIs" dxfId="0" priority="155" stopIfTrue="1" operator="greaterThan">
      <formula>$D$17</formula>
    </cfRule>
  </conditionalFormatting>
  <conditionalFormatting sqref="J17">
    <cfRule type="cellIs" dxfId="0" priority="182" stopIfTrue="1" operator="greaterThan">
      <formula>$D$17</formula>
    </cfRule>
    <cfRule type="cellIs" dxfId="0" priority="183" stopIfTrue="1" operator="notEqual">
      <formula>$K$17+$L$17+$M$17+$N$17+$O$17</formula>
    </cfRule>
  </conditionalFormatting>
  <conditionalFormatting sqref="P17">
    <cfRule type="cellIs" dxfId="0" priority="252" stopIfTrue="1" operator="greaterThan">
      <formula>$D$17</formula>
    </cfRule>
    <cfRule type="cellIs" dxfId="0" priority="253" stopIfTrue="1" operator="notEqual">
      <formula>$Q$17+$R$17+$S$17+$T$17+$U$17</formula>
    </cfRule>
  </conditionalFormatting>
  <conditionalFormatting sqref="D18">
    <cfRule type="cellIs" dxfId="0" priority="138" stopIfTrue="1" operator="notEqual">
      <formula>$E$18+$F$18+$G$18+$H$18+$I$18</formula>
    </cfRule>
  </conditionalFormatting>
  <conditionalFormatting sqref="E18:I18">
    <cfRule type="cellIs" dxfId="0" priority="156" stopIfTrue="1" operator="greaterThan">
      <formula>$D$18</formula>
    </cfRule>
  </conditionalFormatting>
  <conditionalFormatting sqref="J18">
    <cfRule type="cellIs" dxfId="0" priority="184" stopIfTrue="1" operator="greaterThan">
      <formula>$D$18</formula>
    </cfRule>
    <cfRule type="cellIs" dxfId="0" priority="185" stopIfTrue="1" operator="notEqual">
      <formula>$K$18+$L$18+$M$18+$N$18+$O$18</formula>
    </cfRule>
  </conditionalFormatting>
  <conditionalFormatting sqref="P18">
    <cfRule type="cellIs" dxfId="0" priority="254" stopIfTrue="1" operator="greaterThan">
      <formula>$D$18</formula>
    </cfRule>
    <cfRule type="cellIs" dxfId="0" priority="255" stopIfTrue="1" operator="notEqual">
      <formula>$Q$18+$R$18+$S$18+$T$18+$U$18</formula>
    </cfRule>
  </conditionalFormatting>
  <conditionalFormatting sqref="D19">
    <cfRule type="cellIs" dxfId="0" priority="139" stopIfTrue="1" operator="notEqual">
      <formula>$E$19+$F$19+$G$19+$H$19+$I$19</formula>
    </cfRule>
  </conditionalFormatting>
  <conditionalFormatting sqref="E19:I19">
    <cfRule type="cellIs" dxfId="0" priority="157" stopIfTrue="1" operator="greaterThan">
      <formula>$D$19</formula>
    </cfRule>
  </conditionalFormatting>
  <conditionalFormatting sqref="J19">
    <cfRule type="cellIs" dxfId="0" priority="294" stopIfTrue="1" operator="greaterThan">
      <formula>$D$19</formula>
    </cfRule>
    <cfRule type="cellIs" dxfId="0" priority="295" stopIfTrue="1" operator="notEqual">
      <formula>$K$19+$L$19+$M$19+$N$19+$O$19</formula>
    </cfRule>
  </conditionalFormatting>
  <conditionalFormatting sqref="P19">
    <cfRule type="cellIs" dxfId="0" priority="296" stopIfTrue="1" operator="greaterThan">
      <formula>$D$19</formula>
    </cfRule>
    <cfRule type="cellIs" dxfId="0" priority="297" stopIfTrue="1" operator="notEqual">
      <formula>$Q$19+$R$19+$S$19+$T$19+$U$19</formula>
    </cfRule>
  </conditionalFormatting>
  <conditionalFormatting sqref="D20">
    <cfRule type="cellIs" dxfId="0" priority="140" stopIfTrue="1" operator="notEqual">
      <formula>$E$20+$F$20+$G$20+$H$20+$I$20</formula>
    </cfRule>
  </conditionalFormatting>
  <conditionalFormatting sqref="E20:I20">
    <cfRule type="cellIs" dxfId="0" priority="158" stopIfTrue="1" operator="greaterThan">
      <formula>$D$20</formula>
    </cfRule>
  </conditionalFormatting>
  <conditionalFormatting sqref="J20">
    <cfRule type="cellIs" dxfId="0" priority="186" stopIfTrue="1" operator="greaterThan">
      <formula>$D$20</formula>
    </cfRule>
    <cfRule type="cellIs" dxfId="0" priority="187" stopIfTrue="1" operator="notEqual">
      <formula>$K$20+$L$20+$M$20+$N$20+$O$20</formula>
    </cfRule>
  </conditionalFormatting>
  <conditionalFormatting sqref="P20">
    <cfRule type="cellIs" dxfId="0" priority="256" stopIfTrue="1" operator="greaterThan">
      <formula>$D$20</formula>
    </cfRule>
    <cfRule type="cellIs" dxfId="0" priority="257" stopIfTrue="1" operator="notEqual">
      <formula>$Q$20+$R$20+$S$20+$T$20+$U$20</formula>
    </cfRule>
  </conditionalFormatting>
  <conditionalFormatting sqref="D21">
    <cfRule type="cellIs" dxfId="0" priority="141" stopIfTrue="1" operator="notEqual">
      <formula>$E$21+$F$21+$G$21+$H$21+$I$21</formula>
    </cfRule>
  </conditionalFormatting>
  <conditionalFormatting sqref="E21:I21">
    <cfRule type="cellIs" dxfId="0" priority="159" stopIfTrue="1" operator="greaterThan">
      <formula>$D$21</formula>
    </cfRule>
  </conditionalFormatting>
  <conditionalFormatting sqref="H21">
    <cfRule type="cellIs" dxfId="0" priority="95" stopIfTrue="1" operator="greaterThan">
      <formula>$D$21</formula>
    </cfRule>
  </conditionalFormatting>
  <conditionalFormatting sqref="J21">
    <cfRule type="cellIs" dxfId="0" priority="188" stopIfTrue="1" operator="greaterThan">
      <formula>$D$21</formula>
    </cfRule>
    <cfRule type="cellIs" dxfId="0" priority="189" stopIfTrue="1" operator="notEqual">
      <formula>$K$21+$L$21+$M$21+$N$21+$O$21</formula>
    </cfRule>
  </conditionalFormatting>
  <conditionalFormatting sqref="P21">
    <cfRule type="cellIs" dxfId="0" priority="258" stopIfTrue="1" operator="greaterThan">
      <formula>$D$21</formula>
    </cfRule>
    <cfRule type="cellIs" dxfId="0" priority="259" stopIfTrue="1" operator="notEqual">
      <formula>$Q$21+$R$21+$S$21+$T$21+$U$21</formula>
    </cfRule>
  </conditionalFormatting>
  <conditionalFormatting sqref="D22">
    <cfRule type="cellIs" dxfId="0" priority="142" stopIfTrue="1" operator="notEqual">
      <formula>$E$22+$F$22+$G$22+$H$22+$I$22</formula>
    </cfRule>
  </conditionalFormatting>
  <conditionalFormatting sqref="E22:I22">
    <cfRule type="cellIs" dxfId="0" priority="160" stopIfTrue="1" operator="greaterThan">
      <formula>$D$22</formula>
    </cfRule>
  </conditionalFormatting>
  <conditionalFormatting sqref="G22">
    <cfRule type="cellIs" dxfId="0" priority="69" stopIfTrue="1" operator="greaterThan">
      <formula>$D$22</formula>
    </cfRule>
  </conditionalFormatting>
  <conditionalFormatting sqref="H22">
    <cfRule type="cellIs" dxfId="0" priority="96" stopIfTrue="1" operator="greaterThan">
      <formula>$D$22</formula>
    </cfRule>
  </conditionalFormatting>
  <conditionalFormatting sqref="J22">
    <cfRule type="cellIs" dxfId="0" priority="190" stopIfTrue="1" operator="greaterThan">
      <formula>$D$22</formula>
    </cfRule>
    <cfRule type="cellIs" dxfId="0" priority="191" stopIfTrue="1" operator="notEqual">
      <formula>$K$22+$L$22+$M$22+$N$22+$O$22</formula>
    </cfRule>
  </conditionalFormatting>
  <conditionalFormatting sqref="P22">
    <cfRule type="cellIs" dxfId="0" priority="260" stopIfTrue="1" operator="greaterThan">
      <formula>$D$22</formula>
    </cfRule>
    <cfRule type="cellIs" dxfId="0" priority="261" stopIfTrue="1" operator="notEqual">
      <formula>$Q$22+$R$22+$S$22+$T$22+$U$22</formula>
    </cfRule>
  </conditionalFormatting>
  <conditionalFormatting sqref="D23">
    <cfRule type="cellIs" dxfId="0" priority="143" stopIfTrue="1" operator="notEqual">
      <formula>$E$23+$F$23+$G$23+$H$23+$I$23</formula>
    </cfRule>
  </conditionalFormatting>
  <conditionalFormatting sqref="E23:I23">
    <cfRule type="cellIs" dxfId="0" priority="161" stopIfTrue="1" operator="greaterThan">
      <formula>$D$23</formula>
    </cfRule>
  </conditionalFormatting>
  <conditionalFormatting sqref="J23">
    <cfRule type="cellIs" dxfId="0" priority="192" stopIfTrue="1" operator="greaterThan">
      <formula>$D$23</formula>
    </cfRule>
    <cfRule type="cellIs" dxfId="0" priority="193" stopIfTrue="1" operator="notEqual">
      <formula>$K$23+$L$23+$M$23+$N$23+$O$23</formula>
    </cfRule>
  </conditionalFormatting>
  <conditionalFormatting sqref="P23">
    <cfRule type="cellIs" dxfId="0" priority="262" stopIfTrue="1" operator="greaterThan">
      <formula>$D$23</formula>
    </cfRule>
    <cfRule type="cellIs" dxfId="0" priority="263" stopIfTrue="1" operator="notEqual">
      <formula>$Q$23+$R$23+$S$23+$T$23+$U$23</formula>
    </cfRule>
  </conditionalFormatting>
  <conditionalFormatting sqref="D24">
    <cfRule type="cellIs" dxfId="0" priority="144" stopIfTrue="1" operator="notEqual">
      <formula>$E$24+$F$24+$G$24+$H$24+$I$24</formula>
    </cfRule>
  </conditionalFormatting>
  <conditionalFormatting sqref="E24:I24">
    <cfRule type="cellIs" dxfId="0" priority="162" stopIfTrue="1" operator="greaterThan">
      <formula>$D$24</formula>
    </cfRule>
  </conditionalFormatting>
  <conditionalFormatting sqref="J24">
    <cfRule type="cellIs" dxfId="0" priority="194" stopIfTrue="1" operator="greaterThan">
      <formula>$D$24</formula>
    </cfRule>
    <cfRule type="cellIs" dxfId="0" priority="195" stopIfTrue="1" operator="notEqual">
      <formula>$K$24+$L$24+$M$24+$N$24+$O$24</formula>
    </cfRule>
  </conditionalFormatting>
  <conditionalFormatting sqref="P24">
    <cfRule type="cellIs" dxfId="0" priority="264" stopIfTrue="1" operator="greaterThan">
      <formula>$D$24</formula>
    </cfRule>
    <cfRule type="cellIs" dxfId="0" priority="265" stopIfTrue="1" operator="notEqual">
      <formula>$Q$24+$R$24+$S$24+$T$24+$U$24</formula>
    </cfRule>
  </conditionalFormatting>
  <conditionalFormatting sqref="D25">
    <cfRule type="cellIs" dxfId="0" priority="145" stopIfTrue="1" operator="notEqual">
      <formula>$E$25+$F$25+$G$25+$H$25+$I$25</formula>
    </cfRule>
  </conditionalFormatting>
  <conditionalFormatting sqref="E25:I25">
    <cfRule type="cellIs" dxfId="0" priority="163" stopIfTrue="1" operator="greaterThan">
      <formula>$D$25</formula>
    </cfRule>
  </conditionalFormatting>
  <conditionalFormatting sqref="J25">
    <cfRule type="cellIs" dxfId="0" priority="196" stopIfTrue="1" operator="greaterThan">
      <formula>$D$25</formula>
    </cfRule>
    <cfRule type="cellIs" dxfId="0" priority="197" stopIfTrue="1" operator="notEqual">
      <formula>$K$25+$L$25+$M$25+$N$25+$O$25</formula>
    </cfRule>
  </conditionalFormatting>
  <conditionalFormatting sqref="P25">
    <cfRule type="cellIs" dxfId="0" priority="266" stopIfTrue="1" operator="greaterThan">
      <formula>$D$25</formula>
    </cfRule>
    <cfRule type="cellIs" dxfId="0" priority="267" stopIfTrue="1" operator="notEqual">
      <formula>$Q$25+$R$25+$S$25+$T$25+$U$25</formula>
    </cfRule>
  </conditionalFormatting>
  <conditionalFormatting sqref="D26">
    <cfRule type="cellIs" dxfId="0" priority="342" stopIfTrue="1" operator="notEqual">
      <formula>$E$26+$F$26+$G$26+$H$26+$I$26</formula>
    </cfRule>
    <cfRule type="cellIs" dxfId="0" priority="343" stopIfTrue="1" operator="greaterThan">
      <formula>$D$25</formula>
    </cfRule>
  </conditionalFormatting>
  <conditionalFormatting sqref="E26">
    <cfRule type="cellIs" dxfId="0" priority="344" stopIfTrue="1" operator="greaterThan">
      <formula>$D$26</formula>
    </cfRule>
    <cfRule type="cellIs" dxfId="0" priority="345" stopIfTrue="1" operator="greaterThan">
      <formula>$E$25</formula>
    </cfRule>
  </conditionalFormatting>
  <conditionalFormatting sqref="F26">
    <cfRule type="cellIs" dxfId="0" priority="346" stopIfTrue="1" operator="greaterThan">
      <formula>$D$26</formula>
    </cfRule>
    <cfRule type="cellIs" dxfId="0" priority="347" stopIfTrue="1" operator="greaterThan">
      <formula>$F$25</formula>
    </cfRule>
  </conditionalFormatting>
  <conditionalFormatting sqref="G26">
    <cfRule type="cellIs" dxfId="0" priority="80" stopIfTrue="1" operator="greaterThan">
      <formula>$D$26</formula>
    </cfRule>
    <cfRule type="cellIs" dxfId="0" priority="81" stopIfTrue="1" operator="greaterThan">
      <formula>$G$25</formula>
    </cfRule>
  </conditionalFormatting>
  <conditionalFormatting sqref="H26">
    <cfRule type="cellIs" dxfId="0" priority="107" stopIfTrue="1" operator="greaterThan">
      <formula>$D$26</formula>
    </cfRule>
    <cfRule type="cellIs" dxfId="0" priority="108" stopIfTrue="1" operator="greaterThan">
      <formula>$H$25</formula>
    </cfRule>
  </conditionalFormatting>
  <conditionalFormatting sqref="I26">
    <cfRule type="cellIs" dxfId="0" priority="348" stopIfTrue="1" operator="greaterThan">
      <formula>$D$26</formula>
    </cfRule>
    <cfRule type="cellIs" dxfId="0" priority="349" stopIfTrue="1" operator="greaterThan">
      <formula>$I$25</formula>
    </cfRule>
  </conditionalFormatting>
  <conditionalFormatting sqref="J26">
    <cfRule type="cellIs" dxfId="0" priority="350" stopIfTrue="1" operator="greaterThan">
      <formula>$D$26</formula>
    </cfRule>
    <cfRule type="cellIs" dxfId="0" priority="351" stopIfTrue="1" operator="notEqual">
      <formula>$K$26+$L$26+$M$26+$N$26+$O$26</formula>
    </cfRule>
    <cfRule type="cellIs" dxfId="0" priority="352" stopIfTrue="1" operator="greaterThan">
      <formula>$J$25</formula>
    </cfRule>
  </conditionalFormatting>
  <conditionalFormatting sqref="K26">
    <cfRule type="cellIs" dxfId="0" priority="354" stopIfTrue="1" operator="greaterThan">
      <formula>$K$25</formula>
    </cfRule>
  </conditionalFormatting>
  <conditionalFormatting sqref="L26">
    <cfRule type="cellIs" dxfId="0" priority="356" stopIfTrue="1" operator="greaterThan">
      <formula>$L$25</formula>
    </cfRule>
  </conditionalFormatting>
  <conditionalFormatting sqref="M26">
    <cfRule type="cellIs" dxfId="0" priority="27" stopIfTrue="1" operator="greaterThan">
      <formula>$M$25</formula>
    </cfRule>
  </conditionalFormatting>
  <conditionalFormatting sqref="N26">
    <cfRule type="cellIs" dxfId="0" priority="54" stopIfTrue="1" operator="greaterThan">
      <formula>$N$25</formula>
    </cfRule>
  </conditionalFormatting>
  <conditionalFormatting sqref="O26">
    <cfRule type="cellIs" dxfId="0" priority="358" stopIfTrue="1" operator="greaterThan">
      <formula>$O$25</formula>
    </cfRule>
  </conditionalFormatting>
  <conditionalFormatting sqref="P26">
    <cfRule type="cellIs" dxfId="0" priority="359" stopIfTrue="1" operator="greaterThan">
      <formula>$D$26</formula>
    </cfRule>
    <cfRule type="cellIs" dxfId="0" priority="360" stopIfTrue="1" operator="notEqual">
      <formula>$Q$26+$R$26+$S$26+$T$26+$U$26</formula>
    </cfRule>
    <cfRule type="cellIs" dxfId="0" priority="361" stopIfTrue="1" operator="greaterThan">
      <formula>$P$25</formula>
    </cfRule>
  </conditionalFormatting>
  <conditionalFormatting sqref="Q26">
    <cfRule type="cellIs" dxfId="0" priority="362" stopIfTrue="1" operator="greaterThan">
      <formula>$E$26</formula>
    </cfRule>
    <cfRule type="cellIs" dxfId="0" priority="363" stopIfTrue="1" operator="greaterThan">
      <formula>$Q$25</formula>
    </cfRule>
  </conditionalFormatting>
  <conditionalFormatting sqref="R26">
    <cfRule type="cellIs" dxfId="0" priority="364" stopIfTrue="1" operator="greaterThan">
      <formula>$F$26</formula>
    </cfRule>
    <cfRule type="cellIs" dxfId="0" priority="365" stopIfTrue="1" operator="greaterThan">
      <formula>$R$25</formula>
    </cfRule>
  </conditionalFormatting>
  <conditionalFormatting sqref="S26">
    <cfRule type="cellIs" dxfId="0" priority="366" stopIfTrue="1" operator="greaterThan">
      <formula>$I$26</formula>
    </cfRule>
    <cfRule type="cellIs" dxfId="0" priority="367" stopIfTrue="1" operator="greaterThan">
      <formula>$S$25</formula>
    </cfRule>
  </conditionalFormatting>
  <conditionalFormatting sqref="D27">
    <cfRule type="cellIs" dxfId="0" priority="280" stopIfTrue="1" operator="notEqual">
      <formula>$E$27+$F$27+$G$27+$H$27+$I$27</formula>
    </cfRule>
  </conditionalFormatting>
  <conditionalFormatting sqref="E27:I27">
    <cfRule type="cellIs" dxfId="0" priority="281" stopIfTrue="1" operator="greaterThan">
      <formula>$D$27</formula>
    </cfRule>
  </conditionalFormatting>
  <conditionalFormatting sqref="J27">
    <cfRule type="cellIs" dxfId="0" priority="282" stopIfTrue="1" operator="greaterThan">
      <formula>$D$27</formula>
    </cfRule>
    <cfRule type="cellIs" dxfId="0" priority="283" stopIfTrue="1" operator="notEqual">
      <formula>$K$27+$L$27+$M$27+$N$27+$O$27</formula>
    </cfRule>
  </conditionalFormatting>
  <conditionalFormatting sqref="P27">
    <cfRule type="cellIs" dxfId="0" priority="284" stopIfTrue="1" operator="greaterThan">
      <formula>$D$27</formula>
    </cfRule>
    <cfRule type="cellIs" dxfId="0" priority="285" stopIfTrue="1" operator="notEqual">
      <formula>$Q$27+$R$27+$S$27+$T$27+$U$27</formula>
    </cfRule>
  </conditionalFormatting>
  <conditionalFormatting sqref="D28">
    <cfRule type="cellIs" dxfId="0" priority="298" stopIfTrue="1" operator="notEqual">
      <formula>$E$28+$F$28+$G$28+$H$28+$I$28</formula>
    </cfRule>
  </conditionalFormatting>
  <conditionalFormatting sqref="E28:I28">
    <cfRule type="cellIs" dxfId="0" priority="299" stopIfTrue="1" operator="greaterThan">
      <formula>$D$28</formula>
    </cfRule>
  </conditionalFormatting>
  <conditionalFormatting sqref="J28">
    <cfRule type="cellIs" dxfId="0" priority="300" stopIfTrue="1" operator="greaterThan">
      <formula>$D$28</formula>
    </cfRule>
    <cfRule type="cellIs" dxfId="0" priority="301" stopIfTrue="1" operator="notEqual">
      <formula>$K$28+$L$28+$M$28+$N$28+$O$28</formula>
    </cfRule>
  </conditionalFormatting>
  <conditionalFormatting sqref="P28">
    <cfRule type="cellIs" dxfId="0" priority="305" stopIfTrue="1" operator="greaterThan">
      <formula>$D$28</formula>
    </cfRule>
    <cfRule type="cellIs" dxfId="0" priority="306" stopIfTrue="1" operator="notEqual">
      <formula>$Q$28+$R$28+$S$28+$T$28+$U$28</formula>
    </cfRule>
  </conditionalFormatting>
  <conditionalFormatting sqref="D29">
    <cfRule type="cellIs" dxfId="0" priority="307" stopIfTrue="1" operator="notEqual">
      <formula>$E$29+$F$29+$G$29+$H$29+$I$29</formula>
    </cfRule>
    <cfRule type="cellIs" dxfId="0" priority="308" stopIfTrue="1" operator="greaterThan">
      <formula>$D$28</formula>
    </cfRule>
  </conditionalFormatting>
  <conditionalFormatting sqref="E29">
    <cfRule type="cellIs" dxfId="0" priority="309" stopIfTrue="1" operator="greaterThan">
      <formula>$D$29</formula>
    </cfRule>
    <cfRule type="cellIs" dxfId="0" priority="310" stopIfTrue="1" operator="greaterThan">
      <formula>$E$28</formula>
    </cfRule>
  </conditionalFormatting>
  <conditionalFormatting sqref="F29">
    <cfRule type="cellIs" dxfId="0" priority="311" stopIfTrue="1" operator="greaterThan">
      <formula>$D$29</formula>
    </cfRule>
    <cfRule type="cellIs" dxfId="0" priority="312" stopIfTrue="1" operator="greaterThan">
      <formula>$F$28</formula>
    </cfRule>
  </conditionalFormatting>
  <conditionalFormatting sqref="G29">
    <cfRule type="cellIs" dxfId="0" priority="77" stopIfTrue="1" operator="greaterThan">
      <formula>$D$29</formula>
    </cfRule>
    <cfRule type="cellIs" dxfId="0" priority="78" stopIfTrue="1" operator="greaterThan">
      <formula>$G$28</formula>
    </cfRule>
  </conditionalFormatting>
  <conditionalFormatting sqref="H29">
    <cfRule type="cellIs" dxfId="0" priority="104" stopIfTrue="1" operator="greaterThan">
      <formula>$D$29</formula>
    </cfRule>
    <cfRule type="cellIs" dxfId="0" priority="105" stopIfTrue="1" operator="greaterThan">
      <formula>$H$28</formula>
    </cfRule>
  </conditionalFormatting>
  <conditionalFormatting sqref="I29">
    <cfRule type="cellIs" dxfId="0" priority="313" stopIfTrue="1" operator="greaterThan">
      <formula>$D$29</formula>
    </cfRule>
    <cfRule type="cellIs" dxfId="0" priority="314" stopIfTrue="1" operator="greaterThan">
      <formula>$I$28</formula>
    </cfRule>
  </conditionalFormatting>
  <conditionalFormatting sqref="J29">
    <cfRule type="cellIs" dxfId="0" priority="315" stopIfTrue="1" operator="greaterThan">
      <formula>$D$29</formula>
    </cfRule>
    <cfRule type="cellIs" dxfId="0" priority="316" stopIfTrue="1" operator="notEqual">
      <formula>$K$29+$L$29+$M$29+$N$29+$O$29</formula>
    </cfRule>
    <cfRule type="cellIs" dxfId="0" priority="317" stopIfTrue="1" operator="greaterThan">
      <formula>$J$28</formula>
    </cfRule>
  </conditionalFormatting>
  <conditionalFormatting sqref="K29">
    <cfRule type="cellIs" dxfId="0" priority="319" stopIfTrue="1" operator="greaterThan">
      <formula>$K$28</formula>
    </cfRule>
  </conditionalFormatting>
  <conditionalFormatting sqref="L29">
    <cfRule type="cellIs" dxfId="0" priority="321" stopIfTrue="1" operator="greaterThan">
      <formula>$L$28</formula>
    </cfRule>
  </conditionalFormatting>
  <conditionalFormatting sqref="M29">
    <cfRule type="cellIs" dxfId="0" priority="24" stopIfTrue="1" operator="greaterThan">
      <formula>$M$28</formula>
    </cfRule>
  </conditionalFormatting>
  <conditionalFormatting sqref="N29">
    <cfRule type="cellIs" dxfId="0" priority="51" stopIfTrue="1" operator="greaterThan">
      <formula>$N$28</formula>
    </cfRule>
  </conditionalFormatting>
  <conditionalFormatting sqref="O29">
    <cfRule type="cellIs" dxfId="0" priority="323" stopIfTrue="1" operator="greaterThan">
      <formula>$O$28</formula>
    </cfRule>
  </conditionalFormatting>
  <conditionalFormatting sqref="P29">
    <cfRule type="cellIs" dxfId="0" priority="324" stopIfTrue="1" operator="greaterThan">
      <formula>$D$29</formula>
    </cfRule>
    <cfRule type="cellIs" dxfId="0" priority="325" stopIfTrue="1" operator="notEqual">
      <formula>$Q$29+$R$29+$S$29+$T$29+$U$29</formula>
    </cfRule>
    <cfRule type="cellIs" dxfId="0" priority="326" stopIfTrue="1" operator="greaterThan">
      <formula>$P$28</formula>
    </cfRule>
  </conditionalFormatting>
  <conditionalFormatting sqref="Q29">
    <cfRule type="cellIs" dxfId="0" priority="327" stopIfTrue="1" operator="greaterThan">
      <formula>$E$29</formula>
    </cfRule>
    <cfRule type="cellIs" dxfId="0" priority="328" stopIfTrue="1" operator="greaterThan">
      <formula>$Q$28</formula>
    </cfRule>
  </conditionalFormatting>
  <conditionalFormatting sqref="R29">
    <cfRule type="cellIs" dxfId="0" priority="329" stopIfTrue="1" operator="greaterThan">
      <formula>$F$29</formula>
    </cfRule>
    <cfRule type="cellIs" dxfId="0" priority="330" stopIfTrue="1" operator="greaterThan">
      <formula>$R$28</formula>
    </cfRule>
  </conditionalFormatting>
  <conditionalFormatting sqref="S29">
    <cfRule type="cellIs" dxfId="0" priority="331" stopIfTrue="1" operator="greaterThan">
      <formula>$I$29</formula>
    </cfRule>
    <cfRule type="cellIs" dxfId="0" priority="332" stopIfTrue="1" operator="greaterThan">
      <formula>$S$28</formula>
    </cfRule>
  </conditionalFormatting>
  <conditionalFormatting sqref="D30">
    <cfRule type="cellIs" dxfId="0" priority="333" stopIfTrue="1" operator="notEqual">
      <formula>$E$30+$F$30+$G$30+$F$30+$I$30</formula>
    </cfRule>
  </conditionalFormatting>
  <conditionalFormatting sqref="E30:I30">
    <cfRule type="cellIs" dxfId="0" priority="334" stopIfTrue="1" operator="greaterThan">
      <formula>$D$30</formula>
    </cfRule>
  </conditionalFormatting>
  <conditionalFormatting sqref="J30">
    <cfRule type="cellIs" dxfId="0" priority="335" stopIfTrue="1" operator="greaterThan">
      <formula>$D$30</formula>
    </cfRule>
    <cfRule type="cellIs" dxfId="0" priority="336" stopIfTrue="1" operator="notEqual">
      <formula>$K$30+$L$30+$M$30+$N$30+$O$30</formula>
    </cfRule>
  </conditionalFormatting>
  <conditionalFormatting sqref="P30">
    <cfRule type="cellIs" dxfId="0" priority="340" stopIfTrue="1" operator="greaterThan">
      <formula>$D$30</formula>
    </cfRule>
    <cfRule type="cellIs" dxfId="0" priority="341" stopIfTrue="1" operator="notEqual">
      <formula>$Q$30+$R$30+$S$30+$T$30+$U$30</formula>
    </cfRule>
  </conditionalFormatting>
  <conditionalFormatting sqref="K6;Q6">
    <cfRule type="cellIs" dxfId="0" priority="288" stopIfTrue="1" operator="greaterThan">
      <formula>$E$6</formula>
    </cfRule>
  </conditionalFormatting>
  <conditionalFormatting sqref="L6;R6">
    <cfRule type="cellIs" dxfId="0" priority="290" stopIfTrue="1" operator="greaterThan">
      <formula>$F$6</formula>
    </cfRule>
  </conditionalFormatting>
  <conditionalFormatting sqref="M6;S6">
    <cfRule type="cellIs" dxfId="0" priority="20" stopIfTrue="1" operator="greaterThan">
      <formula>$G$6</formula>
    </cfRule>
  </conditionalFormatting>
  <conditionalFormatting sqref="N6;T6">
    <cfRule type="cellIs" dxfId="0" priority="47" stopIfTrue="1" operator="greaterThan">
      <formula>$H$6</formula>
    </cfRule>
  </conditionalFormatting>
  <conditionalFormatting sqref="O6;U6">
    <cfRule type="cellIs" dxfId="0" priority="292" stopIfTrue="1" operator="greaterThan">
      <formula>$I$6</formula>
    </cfRule>
  </conditionalFormatting>
  <conditionalFormatting sqref="K7;Q7">
    <cfRule type="cellIs" dxfId="0" priority="289" stopIfTrue="1" operator="greaterThan">
      <formula>$E$7</formula>
    </cfRule>
  </conditionalFormatting>
  <conditionalFormatting sqref="L7;R7">
    <cfRule type="cellIs" dxfId="0" priority="291" stopIfTrue="1" operator="greaterThan">
      <formula>$F$7</formula>
    </cfRule>
  </conditionalFormatting>
  <conditionalFormatting sqref="M7;S7">
    <cfRule type="cellIs" dxfId="0" priority="21" stopIfTrue="1" operator="greaterThan">
      <formula>$G$7</formula>
    </cfRule>
  </conditionalFormatting>
  <conditionalFormatting sqref="N7;T7">
    <cfRule type="cellIs" dxfId="0" priority="48" stopIfTrue="1" operator="greaterThan">
      <formula>$H$7</formula>
    </cfRule>
  </conditionalFormatting>
  <conditionalFormatting sqref="O7;U7">
    <cfRule type="cellIs" dxfId="0" priority="293" stopIfTrue="1" operator="greaterThan">
      <formula>$I$7</formula>
    </cfRule>
  </conditionalFormatting>
  <conditionalFormatting sqref="K8;Q8">
    <cfRule type="cellIs" dxfId="0" priority="198" stopIfTrue="1" operator="greaterThan">
      <formula>$E$8</formula>
    </cfRule>
  </conditionalFormatting>
  <conditionalFormatting sqref="L8;R8">
    <cfRule type="cellIs" dxfId="0" priority="109" stopIfTrue="1" operator="greaterThan">
      <formula>$F$8</formula>
    </cfRule>
  </conditionalFormatting>
  <conditionalFormatting sqref="M8;S8">
    <cfRule type="cellIs" dxfId="0" priority="1" stopIfTrue="1" operator="greaterThan">
      <formula>$G$8</formula>
    </cfRule>
  </conditionalFormatting>
  <conditionalFormatting sqref="N8;T8">
    <cfRule type="cellIs" dxfId="0" priority="28" stopIfTrue="1" operator="greaterThan">
      <formula>$H$8</formula>
    </cfRule>
  </conditionalFormatting>
  <conditionalFormatting sqref="O8;U8">
    <cfRule type="cellIs" dxfId="0" priority="216" stopIfTrue="1" operator="greaterThan">
      <formula>$I$8</formula>
    </cfRule>
  </conditionalFormatting>
  <conditionalFormatting sqref="K9;Q9">
    <cfRule type="cellIs" dxfId="0" priority="199" stopIfTrue="1" operator="greaterThan">
      <formula>$E$9</formula>
    </cfRule>
  </conditionalFormatting>
  <conditionalFormatting sqref="L9;R9">
    <cfRule type="cellIs" dxfId="0" priority="110" stopIfTrue="1" operator="greaterThan">
      <formula>$F$9</formula>
    </cfRule>
  </conditionalFormatting>
  <conditionalFormatting sqref="M9;S9">
    <cfRule type="cellIs" dxfId="0" priority="2" stopIfTrue="1" operator="greaterThan">
      <formula>$G$9</formula>
    </cfRule>
  </conditionalFormatting>
  <conditionalFormatting sqref="N9;T9">
    <cfRule type="cellIs" dxfId="0" priority="29" stopIfTrue="1" operator="greaterThan">
      <formula>$H$9</formula>
    </cfRule>
  </conditionalFormatting>
  <conditionalFormatting sqref="O9;U9">
    <cfRule type="cellIs" dxfId="0" priority="217" stopIfTrue="1" operator="greaterThan">
      <formula>$I$9</formula>
    </cfRule>
  </conditionalFormatting>
  <conditionalFormatting sqref="K10;Q10">
    <cfRule type="cellIs" dxfId="0" priority="200" stopIfTrue="1" operator="greaterThan">
      <formula>$E$10</formula>
    </cfRule>
  </conditionalFormatting>
  <conditionalFormatting sqref="L10;R10">
    <cfRule type="cellIs" dxfId="0" priority="111" stopIfTrue="1" operator="greaterThan">
      <formula>$F$10</formula>
    </cfRule>
  </conditionalFormatting>
  <conditionalFormatting sqref="M10;S10">
    <cfRule type="cellIs" dxfId="0" priority="3" stopIfTrue="1" operator="greaterThan">
      <formula>$G$10</formula>
    </cfRule>
  </conditionalFormatting>
  <conditionalFormatting sqref="N10;T10">
    <cfRule type="cellIs" dxfId="0" priority="30" stopIfTrue="1" operator="greaterThan">
      <formula>$H$10</formula>
    </cfRule>
  </conditionalFormatting>
  <conditionalFormatting sqref="O10;U10">
    <cfRule type="cellIs" dxfId="0" priority="218" stopIfTrue="1" operator="greaterThan">
      <formula>$I$10</formula>
    </cfRule>
  </conditionalFormatting>
  <conditionalFormatting sqref="K11;Q11">
    <cfRule type="cellIs" dxfId="0" priority="201" stopIfTrue="1" operator="greaterThan">
      <formula>$E$11</formula>
    </cfRule>
  </conditionalFormatting>
  <conditionalFormatting sqref="L11;R11">
    <cfRule type="cellIs" dxfId="0" priority="112" stopIfTrue="1" operator="greaterThan">
      <formula>$F$11</formula>
    </cfRule>
  </conditionalFormatting>
  <conditionalFormatting sqref="M11;S11">
    <cfRule type="cellIs" dxfId="0" priority="4" stopIfTrue="1" operator="greaterThan">
      <formula>$G$11</formula>
    </cfRule>
  </conditionalFormatting>
  <conditionalFormatting sqref="N11;T11">
    <cfRule type="cellIs" dxfId="0" priority="31" stopIfTrue="1" operator="greaterThan">
      <formula>$H$11</formula>
    </cfRule>
  </conditionalFormatting>
  <conditionalFormatting sqref="O11;U11">
    <cfRule type="cellIs" dxfId="0" priority="219" stopIfTrue="1" operator="greaterThan">
      <formula>$I$11</formula>
    </cfRule>
  </conditionalFormatting>
  <conditionalFormatting sqref="K12;Q12">
    <cfRule type="cellIs" dxfId="0" priority="202" stopIfTrue="1" operator="greaterThan">
      <formula>$E$12</formula>
    </cfRule>
  </conditionalFormatting>
  <conditionalFormatting sqref="L12;R12">
    <cfRule type="cellIs" dxfId="0" priority="113" stopIfTrue="1" operator="greaterThan">
      <formula>$F$12</formula>
    </cfRule>
  </conditionalFormatting>
  <conditionalFormatting sqref="M12;S12">
    <cfRule type="cellIs" dxfId="0" priority="5" stopIfTrue="1" operator="greaterThan">
      <formula>$G$12</formula>
    </cfRule>
  </conditionalFormatting>
  <conditionalFormatting sqref="N12;T12">
    <cfRule type="cellIs" dxfId="0" priority="32" stopIfTrue="1" operator="greaterThan">
      <formula>$H$12</formula>
    </cfRule>
  </conditionalFormatting>
  <conditionalFormatting sqref="O12;U12">
    <cfRule type="cellIs" dxfId="0" priority="220" stopIfTrue="1" operator="greaterThan">
      <formula>$I$12</formula>
    </cfRule>
  </conditionalFormatting>
  <conditionalFormatting sqref="K13;Q13">
    <cfRule type="cellIs" dxfId="0" priority="203" stopIfTrue="1" operator="greaterThan">
      <formula>$E$13</formula>
    </cfRule>
  </conditionalFormatting>
  <conditionalFormatting sqref="L13;R13">
    <cfRule type="cellIs" dxfId="0" priority="114" stopIfTrue="1" operator="greaterThan">
      <formula>$F$13</formula>
    </cfRule>
  </conditionalFormatting>
  <conditionalFormatting sqref="M13;S13">
    <cfRule type="cellIs" dxfId="0" priority="6" stopIfTrue="1" operator="greaterThan">
      <formula>$G$13</formula>
    </cfRule>
  </conditionalFormatting>
  <conditionalFormatting sqref="N13;T13">
    <cfRule type="cellIs" dxfId="0" priority="33" stopIfTrue="1" operator="greaterThan">
      <formula>$H$13</formula>
    </cfRule>
  </conditionalFormatting>
  <conditionalFormatting sqref="O13;U13">
    <cfRule type="cellIs" dxfId="0" priority="221" stopIfTrue="1" operator="greaterThan">
      <formula>$I$13</formula>
    </cfRule>
  </conditionalFormatting>
  <conditionalFormatting sqref="K14;Q14">
    <cfRule type="cellIs" dxfId="0" priority="204" stopIfTrue="1" operator="greaterThan">
      <formula>$E$14</formula>
    </cfRule>
  </conditionalFormatting>
  <conditionalFormatting sqref="L14;R14">
    <cfRule type="cellIs" dxfId="0" priority="115" stopIfTrue="1" operator="greaterThan">
      <formula>$F$14</formula>
    </cfRule>
  </conditionalFormatting>
  <conditionalFormatting sqref="M14;S14">
    <cfRule type="cellIs" dxfId="0" priority="7" stopIfTrue="1" operator="greaterThan">
      <formula>$G$14</formula>
    </cfRule>
  </conditionalFormatting>
  <conditionalFormatting sqref="N14;T14">
    <cfRule type="cellIs" dxfId="0" priority="34" stopIfTrue="1" operator="greaterThan">
      <formula>$H$14</formula>
    </cfRule>
  </conditionalFormatting>
  <conditionalFormatting sqref="O14;U14">
    <cfRule type="cellIs" dxfId="0" priority="222" stopIfTrue="1" operator="greaterThan">
      <formula>$I$14</formula>
    </cfRule>
  </conditionalFormatting>
  <conditionalFormatting sqref="K15;Q15">
    <cfRule type="cellIs" dxfId="0" priority="205" stopIfTrue="1" operator="greaterThan">
      <formula>$E$15</formula>
    </cfRule>
  </conditionalFormatting>
  <conditionalFormatting sqref="L15;R15">
    <cfRule type="cellIs" dxfId="0" priority="116" stopIfTrue="1" operator="greaterThan">
      <formula>$F$15</formula>
    </cfRule>
  </conditionalFormatting>
  <conditionalFormatting sqref="M15;S15">
    <cfRule type="cellIs" dxfId="0" priority="8" stopIfTrue="1" operator="greaterThan">
      <formula>$G$15</formula>
    </cfRule>
  </conditionalFormatting>
  <conditionalFormatting sqref="N15;T15">
    <cfRule type="cellIs" dxfId="0" priority="35" stopIfTrue="1" operator="greaterThan">
      <formula>$H$15</formula>
    </cfRule>
  </conditionalFormatting>
  <conditionalFormatting sqref="O15;U15">
    <cfRule type="cellIs" dxfId="0" priority="223" stopIfTrue="1" operator="greaterThan">
      <formula>$I$15</formula>
    </cfRule>
  </conditionalFormatting>
  <conditionalFormatting sqref="E16:F16;I16">
    <cfRule type="cellIs" dxfId="0" priority="154" stopIfTrue="1" operator="greaterThan">
      <formula>$D$16</formula>
    </cfRule>
  </conditionalFormatting>
  <conditionalFormatting sqref="K16;Q16">
    <cfRule type="cellIs" dxfId="0" priority="206" stopIfTrue="1" operator="greaterThan">
      <formula>$E$16</formula>
    </cfRule>
  </conditionalFormatting>
  <conditionalFormatting sqref="L16;R16">
    <cfRule type="cellIs" dxfId="0" priority="117" stopIfTrue="1" operator="greaterThan">
      <formula>$F$16</formula>
    </cfRule>
  </conditionalFormatting>
  <conditionalFormatting sqref="M16;S16">
    <cfRule type="cellIs" dxfId="0" priority="9" stopIfTrue="1" operator="greaterThan">
      <formula>$G$16</formula>
    </cfRule>
  </conditionalFormatting>
  <conditionalFormatting sqref="N16;T16">
    <cfRule type="cellIs" dxfId="0" priority="36" stopIfTrue="1" operator="greaterThan">
      <formula>$H$16</formula>
    </cfRule>
  </conditionalFormatting>
  <conditionalFormatting sqref="O16;U16">
    <cfRule type="cellIs" dxfId="0" priority="224" stopIfTrue="1" operator="greaterThan">
      <formula>$I$16</formula>
    </cfRule>
  </conditionalFormatting>
  <conditionalFormatting sqref="K17;Q17">
    <cfRule type="cellIs" dxfId="0" priority="207" stopIfTrue="1" operator="greaterThan">
      <formula>$E$17</formula>
    </cfRule>
  </conditionalFormatting>
  <conditionalFormatting sqref="L17;R17">
    <cfRule type="cellIs" dxfId="0" priority="118" stopIfTrue="1" operator="greaterThan">
      <formula>$F$17</formula>
    </cfRule>
  </conditionalFormatting>
  <conditionalFormatting sqref="M17;S17">
    <cfRule type="cellIs" dxfId="0" priority="10" stopIfTrue="1" operator="greaterThan">
      <formula>$G$17</formula>
    </cfRule>
  </conditionalFormatting>
  <conditionalFormatting sqref="N17;T17">
    <cfRule type="cellIs" dxfId="0" priority="37" stopIfTrue="1" operator="greaterThan">
      <formula>$H$17</formula>
    </cfRule>
  </conditionalFormatting>
  <conditionalFormatting sqref="O17;U17">
    <cfRule type="cellIs" dxfId="0" priority="225" stopIfTrue="1" operator="greaterThan">
      <formula>$I$17</formula>
    </cfRule>
  </conditionalFormatting>
  <conditionalFormatting sqref="K18;Q18">
    <cfRule type="cellIs" dxfId="0" priority="208" stopIfTrue="1" operator="greaterThan">
      <formula>$E$18</formula>
    </cfRule>
  </conditionalFormatting>
  <conditionalFormatting sqref="L18;R18">
    <cfRule type="cellIs" dxfId="0" priority="119" stopIfTrue="1" operator="greaterThan">
      <formula>$F$18</formula>
    </cfRule>
  </conditionalFormatting>
  <conditionalFormatting sqref="M18;S18">
    <cfRule type="cellIs" dxfId="0" priority="11" stopIfTrue="1" operator="greaterThan">
      <formula>$G$18</formula>
    </cfRule>
  </conditionalFormatting>
  <conditionalFormatting sqref="N18;T18">
    <cfRule type="cellIs" dxfId="0" priority="38" stopIfTrue="1" operator="greaterThan">
      <formula>$H$18</formula>
    </cfRule>
  </conditionalFormatting>
  <conditionalFormatting sqref="O18;U18">
    <cfRule type="cellIs" dxfId="0" priority="226" stopIfTrue="1" operator="greaterThan">
      <formula>$I$18</formula>
    </cfRule>
  </conditionalFormatting>
  <conditionalFormatting sqref="K19;Q19">
    <cfRule type="cellIs" dxfId="0" priority="209" stopIfTrue="1" operator="greaterThan">
      <formula>$E$19</formula>
    </cfRule>
  </conditionalFormatting>
  <conditionalFormatting sqref="L19;R19">
    <cfRule type="cellIs" dxfId="0" priority="120" stopIfTrue="1" operator="greaterThan">
      <formula>$F$19</formula>
    </cfRule>
  </conditionalFormatting>
  <conditionalFormatting sqref="M19;S19">
    <cfRule type="cellIs" dxfId="0" priority="12" stopIfTrue="1" operator="greaterThan">
      <formula>$G$19</formula>
    </cfRule>
  </conditionalFormatting>
  <conditionalFormatting sqref="N19;T19">
    <cfRule type="cellIs" dxfId="0" priority="39" stopIfTrue="1" operator="greaterThan">
      <formula>$H$19</formula>
    </cfRule>
  </conditionalFormatting>
  <conditionalFormatting sqref="O19;U19">
    <cfRule type="cellIs" dxfId="0" priority="227" stopIfTrue="1" operator="greaterThan">
      <formula>$I$19</formula>
    </cfRule>
  </conditionalFormatting>
  <conditionalFormatting sqref="K20;Q20">
    <cfRule type="cellIs" dxfId="0" priority="210" stopIfTrue="1" operator="greaterThan">
      <formula>$E$20</formula>
    </cfRule>
  </conditionalFormatting>
  <conditionalFormatting sqref="L20;R20">
    <cfRule type="cellIs" dxfId="0" priority="121" stopIfTrue="1" operator="greaterThan">
      <formula>$F$20</formula>
    </cfRule>
  </conditionalFormatting>
  <conditionalFormatting sqref="M20;S20">
    <cfRule type="cellIs" dxfId="0" priority="13" stopIfTrue="1" operator="greaterThan">
      <formula>$G$20</formula>
    </cfRule>
  </conditionalFormatting>
  <conditionalFormatting sqref="N20;T20">
    <cfRule type="cellIs" dxfId="0" priority="40" stopIfTrue="1" operator="greaterThan">
      <formula>$H$20</formula>
    </cfRule>
  </conditionalFormatting>
  <conditionalFormatting sqref="O20;U20">
    <cfRule type="cellIs" dxfId="0" priority="228" stopIfTrue="1" operator="greaterThan">
      <formula>$I$20</formula>
    </cfRule>
  </conditionalFormatting>
  <conditionalFormatting sqref="K21;Q21">
    <cfRule type="cellIs" dxfId="0" priority="211" stopIfTrue="1" operator="greaterThan">
      <formula>$E$21</formula>
    </cfRule>
  </conditionalFormatting>
  <conditionalFormatting sqref="L21;R21">
    <cfRule type="cellIs" dxfId="0" priority="122" stopIfTrue="1" operator="greaterThan">
      <formula>$F$21</formula>
    </cfRule>
  </conditionalFormatting>
  <conditionalFormatting sqref="M21;S21">
    <cfRule type="cellIs" dxfId="0" priority="14" stopIfTrue="1" operator="greaterThan">
      <formula>$G$21</formula>
    </cfRule>
  </conditionalFormatting>
  <conditionalFormatting sqref="N21;T21">
    <cfRule type="cellIs" dxfId="0" priority="41" stopIfTrue="1" operator="greaterThan">
      <formula>$H$21</formula>
    </cfRule>
  </conditionalFormatting>
  <conditionalFormatting sqref="O21;U21">
    <cfRule type="cellIs" dxfId="0" priority="229" stopIfTrue="1" operator="greaterThan">
      <formula>$I$21</formula>
    </cfRule>
  </conditionalFormatting>
  <conditionalFormatting sqref="K22;Q22">
    <cfRule type="cellIs" dxfId="0" priority="212" stopIfTrue="1" operator="greaterThan">
      <formula>$E$22</formula>
    </cfRule>
  </conditionalFormatting>
  <conditionalFormatting sqref="L22;R22">
    <cfRule type="cellIs" dxfId="0" priority="123" stopIfTrue="1" operator="greaterThan">
      <formula>$F$22</formula>
    </cfRule>
  </conditionalFormatting>
  <conditionalFormatting sqref="M22;S22">
    <cfRule type="cellIs" dxfId="0" priority="15" stopIfTrue="1" operator="greaterThan">
      <formula>$G$22</formula>
    </cfRule>
  </conditionalFormatting>
  <conditionalFormatting sqref="N22;T22">
    <cfRule type="cellIs" dxfId="0" priority="42" stopIfTrue="1" operator="greaterThan">
      <formula>$H$22</formula>
    </cfRule>
  </conditionalFormatting>
  <conditionalFormatting sqref="O22;U22">
    <cfRule type="cellIs" dxfId="0" priority="230" stopIfTrue="1" operator="greaterThan">
      <formula>$I$22</formula>
    </cfRule>
  </conditionalFormatting>
  <conditionalFormatting sqref="K23;Q23">
    <cfRule type="cellIs" dxfId="0" priority="213" stopIfTrue="1" operator="greaterThan">
      <formula>$E$23</formula>
    </cfRule>
  </conditionalFormatting>
  <conditionalFormatting sqref="L23;R23">
    <cfRule type="cellIs" dxfId="0" priority="124" stopIfTrue="1" operator="greaterThan">
      <formula>$F$23</formula>
    </cfRule>
  </conditionalFormatting>
  <conditionalFormatting sqref="M23;S23">
    <cfRule type="cellIs" dxfId="0" priority="16" stopIfTrue="1" operator="greaterThan">
      <formula>$G$23</formula>
    </cfRule>
  </conditionalFormatting>
  <conditionalFormatting sqref="N23;T23">
    <cfRule type="cellIs" dxfId="0" priority="43" stopIfTrue="1" operator="greaterThan">
      <formula>$H$23</formula>
    </cfRule>
  </conditionalFormatting>
  <conditionalFormatting sqref="O23;U23">
    <cfRule type="cellIs" dxfId="0" priority="231" stopIfTrue="1" operator="greaterThan">
      <formula>$I$23</formula>
    </cfRule>
  </conditionalFormatting>
  <conditionalFormatting sqref="K24;Q24">
    <cfRule type="cellIs" dxfId="0" priority="214" stopIfTrue="1" operator="greaterThan">
      <formula>$E$24</formula>
    </cfRule>
  </conditionalFormatting>
  <conditionalFormatting sqref="L24;R24">
    <cfRule type="cellIs" dxfId="0" priority="125" stopIfTrue="1" operator="greaterThan">
      <formula>$F$24</formula>
    </cfRule>
  </conditionalFormatting>
  <conditionalFormatting sqref="M24;S24">
    <cfRule type="cellIs" dxfId="0" priority="17" stopIfTrue="1" operator="greaterThan">
      <formula>$G$24</formula>
    </cfRule>
  </conditionalFormatting>
  <conditionalFormatting sqref="N24;T24">
    <cfRule type="cellIs" dxfId="0" priority="44" stopIfTrue="1" operator="greaterThan">
      <formula>$H$24</formula>
    </cfRule>
  </conditionalFormatting>
  <conditionalFormatting sqref="O24;U24">
    <cfRule type="cellIs" dxfId="0" priority="232" stopIfTrue="1" operator="greaterThan">
      <formula>$I$24</formula>
    </cfRule>
  </conditionalFormatting>
  <conditionalFormatting sqref="Q25;K25">
    <cfRule type="cellIs" dxfId="0" priority="215" stopIfTrue="1" operator="greaterThan">
      <formula>$E$25</formula>
    </cfRule>
  </conditionalFormatting>
  <conditionalFormatting sqref="R25;L25">
    <cfRule type="cellIs" dxfId="0" priority="126" stopIfTrue="1" operator="greaterThan">
      <formula>$F$25</formula>
    </cfRule>
  </conditionalFormatting>
  <conditionalFormatting sqref="M25;S25">
    <cfRule type="cellIs" dxfId="0" priority="18" stopIfTrue="1" operator="greaterThan">
      <formula>$G$25</formula>
    </cfRule>
  </conditionalFormatting>
  <conditionalFormatting sqref="N25;T25">
    <cfRule type="cellIs" dxfId="0" priority="45" stopIfTrue="1" operator="greaterThan">
      <formula>$H$25</formula>
    </cfRule>
  </conditionalFormatting>
  <conditionalFormatting sqref="O25;U25">
    <cfRule type="cellIs" dxfId="0" priority="233" stopIfTrue="1" operator="greaterThan">
      <formula>$I$25</formula>
    </cfRule>
  </conditionalFormatting>
  <conditionalFormatting sqref="K26;Q26">
    <cfRule type="cellIs" dxfId="0" priority="353" stopIfTrue="1" operator="greaterThan">
      <formula>$E$26</formula>
    </cfRule>
  </conditionalFormatting>
  <conditionalFormatting sqref="L26;R26">
    <cfRule type="cellIs" dxfId="0" priority="355" stopIfTrue="1" operator="greaterThan">
      <formula>$F$26</formula>
    </cfRule>
  </conditionalFormatting>
  <conditionalFormatting sqref="M26;S26">
    <cfRule type="cellIs" dxfId="0" priority="26" stopIfTrue="1" operator="greaterThan">
      <formula>$G$26</formula>
    </cfRule>
  </conditionalFormatting>
  <conditionalFormatting sqref="N26;T26">
    <cfRule type="cellIs" dxfId="0" priority="53" stopIfTrue="1" operator="greaterThan">
      <formula>$H$26</formula>
    </cfRule>
  </conditionalFormatting>
  <conditionalFormatting sqref="O26;U26">
    <cfRule type="cellIs" dxfId="0" priority="357" stopIfTrue="1" operator="greaterThan">
      <formula>$I$26</formula>
    </cfRule>
  </conditionalFormatting>
  <conditionalFormatting sqref="Q27;K27">
    <cfRule type="cellIs" dxfId="0" priority="286" stopIfTrue="1" operator="greaterThan">
      <formula>$E$27</formula>
    </cfRule>
  </conditionalFormatting>
  <conditionalFormatting sqref="R27;L27">
    <cfRule type="cellIs" dxfId="0" priority="127" stopIfTrue="1" operator="greaterThan">
      <formula>$F$27</formula>
    </cfRule>
  </conditionalFormatting>
  <conditionalFormatting sqref="M27;S27">
    <cfRule type="cellIs" dxfId="0" priority="19" stopIfTrue="1" operator="greaterThan">
      <formula>$G$27</formula>
    </cfRule>
  </conditionalFormatting>
  <conditionalFormatting sqref="N27;T27">
    <cfRule type="cellIs" dxfId="0" priority="46" stopIfTrue="1" operator="greaterThan">
      <formula>$H$27</formula>
    </cfRule>
  </conditionalFormatting>
  <conditionalFormatting sqref="O27;U27">
    <cfRule type="cellIs" dxfId="0" priority="287" stopIfTrue="1" operator="greaterThan">
      <formula>$I$27</formula>
    </cfRule>
  </conditionalFormatting>
  <conditionalFormatting sqref="K28;Q28">
    <cfRule type="cellIs" dxfId="0" priority="302" stopIfTrue="1" operator="greaterThan">
      <formula>$E$28</formula>
    </cfRule>
  </conditionalFormatting>
  <conditionalFormatting sqref="L28;R28">
    <cfRule type="cellIs" dxfId="0" priority="303" stopIfTrue="1" operator="greaterThan">
      <formula>$F$28</formula>
    </cfRule>
  </conditionalFormatting>
  <conditionalFormatting sqref="M28;S28">
    <cfRule type="cellIs" dxfId="0" priority="22" stopIfTrue="1" operator="greaterThan">
      <formula>$G$28</formula>
    </cfRule>
  </conditionalFormatting>
  <conditionalFormatting sqref="N28;T28">
    <cfRule type="cellIs" dxfId="0" priority="49" stopIfTrue="1" operator="greaterThan">
      <formula>$H$28</formula>
    </cfRule>
  </conditionalFormatting>
  <conditionalFormatting sqref="O28;U28">
    <cfRule type="cellIs" dxfId="0" priority="304" stopIfTrue="1" operator="greaterThan">
      <formula>$I$28</formula>
    </cfRule>
  </conditionalFormatting>
  <conditionalFormatting sqref="K29;Q29">
    <cfRule type="cellIs" dxfId="0" priority="318" stopIfTrue="1" operator="greaterThan">
      <formula>$E$29</formula>
    </cfRule>
  </conditionalFormatting>
  <conditionalFormatting sqref="L29;R29">
    <cfRule type="cellIs" dxfId="0" priority="320" stopIfTrue="1" operator="greaterThan">
      <formula>$F$29</formula>
    </cfRule>
  </conditionalFormatting>
  <conditionalFormatting sqref="M29;S29">
    <cfRule type="cellIs" dxfId="0" priority="23" stopIfTrue="1" operator="greaterThan">
      <formula>$G$29</formula>
    </cfRule>
  </conditionalFormatting>
  <conditionalFormatting sqref="N29;T29">
    <cfRule type="cellIs" dxfId="0" priority="50" stopIfTrue="1" operator="greaterThan">
      <formula>$H$29</formula>
    </cfRule>
  </conditionalFormatting>
  <conditionalFormatting sqref="O29;U29">
    <cfRule type="cellIs" dxfId="0" priority="322" stopIfTrue="1" operator="greaterThan">
      <formula>$I$29</formula>
    </cfRule>
  </conditionalFormatting>
  <conditionalFormatting sqref="K30;Q30">
    <cfRule type="cellIs" dxfId="0" priority="337" stopIfTrue="1" operator="greaterThan">
      <formula>$E$30</formula>
    </cfRule>
  </conditionalFormatting>
  <conditionalFormatting sqref="L30;R30">
    <cfRule type="cellIs" dxfId="0" priority="338" stopIfTrue="1" operator="greaterThan">
      <formula>$F$30</formula>
    </cfRule>
  </conditionalFormatting>
  <conditionalFormatting sqref="M30;S30">
    <cfRule type="cellIs" dxfId="0" priority="25" stopIfTrue="1" operator="greaterThan">
      <formula>$G$30</formula>
    </cfRule>
  </conditionalFormatting>
  <conditionalFormatting sqref="N30;T30">
    <cfRule type="cellIs" dxfId="0" priority="52" stopIfTrue="1" operator="greaterThan">
      <formula>$H$30</formula>
    </cfRule>
  </conditionalFormatting>
  <conditionalFormatting sqref="O30;U30">
    <cfRule type="cellIs" dxfId="0" priority="339" stopIfTrue="1" operator="greaterThan">
      <formula>$I$30</formula>
    </cfRule>
  </conditionalFormatting>
  <pageMargins left="0.787402" right="0" top="0.433071" bottom="0" header="0" footer="0"/>
  <pageSetup paperSize="1" scale="88" orientation="landscape" useFirstPageNumber="1" horizontalDpi="6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4"/>
  <sheetViews>
    <sheetView topLeftCell="A14" workbookViewId="0">
      <selection activeCell="J32" sqref="J32"/>
    </sheetView>
  </sheetViews>
  <sheetFormatPr defaultColWidth="9" defaultRowHeight="12.75" customHeight="1"/>
  <cols>
    <col min="1" max="1" width="9.28888888888889" style="119" customWidth="1"/>
    <col min="2" max="2" width="5.71111111111111" style="119" customWidth="1"/>
    <col min="3" max="3" width="25.8555555555556" style="119" customWidth="1"/>
    <col min="4" max="4" width="6.28888888888889" style="119" customWidth="1"/>
    <col min="5" max="6" width="6" style="119" customWidth="1"/>
    <col min="7" max="9" width="6" style="569" customWidth="1"/>
    <col min="10" max="12" width="6" style="119" customWidth="1"/>
    <col min="13" max="15" width="6" style="569" customWidth="1"/>
    <col min="16" max="21" width="6" style="119" customWidth="1"/>
    <col min="22" max="257" width="9.14444444444444" style="119" customWidth="1"/>
  </cols>
  <sheetData>
    <row r="1" ht="18" customHeight="1" spans="2:21">
      <c r="B1" s="439" t="s">
        <v>54</v>
      </c>
      <c r="C1" s="440" t="s">
        <v>55</v>
      </c>
      <c r="D1" s="546" t="s">
        <v>56</v>
      </c>
      <c r="E1" s="547"/>
      <c r="F1" s="547"/>
      <c r="G1" s="547"/>
      <c r="H1" s="547"/>
      <c r="I1" s="547"/>
      <c r="J1" s="547"/>
      <c r="K1" s="547"/>
      <c r="L1" s="547"/>
      <c r="M1" s="547"/>
      <c r="N1" s="547"/>
      <c r="O1" s="547"/>
      <c r="P1" s="547"/>
      <c r="Q1" s="547"/>
      <c r="R1" s="547"/>
      <c r="S1" s="547"/>
      <c r="T1" s="547"/>
      <c r="U1" s="567"/>
    </row>
    <row r="2" ht="18" customHeight="1" spans="2:21">
      <c r="B2" s="443"/>
      <c r="C2" s="444"/>
      <c r="D2" s="445" t="s">
        <v>57</v>
      </c>
      <c r="E2" s="446" t="s">
        <v>58</v>
      </c>
      <c r="F2" s="447"/>
      <c r="G2" s="447"/>
      <c r="H2" s="447"/>
      <c r="I2" s="491"/>
      <c r="J2" s="448" t="s">
        <v>59</v>
      </c>
      <c r="K2" s="492"/>
      <c r="L2" s="492"/>
      <c r="M2" s="492"/>
      <c r="N2" s="492"/>
      <c r="O2" s="492"/>
      <c r="P2" s="493" t="s">
        <v>60</v>
      </c>
      <c r="Q2" s="532"/>
      <c r="R2" s="532"/>
      <c r="S2" s="532"/>
      <c r="T2" s="532"/>
      <c r="U2" s="533"/>
    </row>
    <row r="3" ht="23.25" customHeight="1" spans="2:21">
      <c r="B3" s="443"/>
      <c r="C3" s="444"/>
      <c r="D3" s="445"/>
      <c r="E3" s="448" t="s">
        <v>61</v>
      </c>
      <c r="F3" s="448" t="s">
        <v>62</v>
      </c>
      <c r="G3" s="448" t="s">
        <v>63</v>
      </c>
      <c r="H3" s="448" t="s">
        <v>64</v>
      </c>
      <c r="I3" s="448" t="s">
        <v>65</v>
      </c>
      <c r="J3" s="448" t="s">
        <v>57</v>
      </c>
      <c r="K3" s="446" t="s">
        <v>66</v>
      </c>
      <c r="L3" s="447"/>
      <c r="M3" s="447"/>
      <c r="N3" s="447"/>
      <c r="O3" s="491"/>
      <c r="P3" s="494" t="s">
        <v>57</v>
      </c>
      <c r="Q3" s="534" t="s">
        <v>67</v>
      </c>
      <c r="R3" s="535"/>
      <c r="S3" s="535"/>
      <c r="T3" s="535"/>
      <c r="U3" s="536"/>
    </row>
    <row r="4" ht="33.75" customHeight="1" spans="2:21">
      <c r="B4" s="449"/>
      <c r="C4" s="450"/>
      <c r="D4" s="451"/>
      <c r="E4" s="452"/>
      <c r="F4" s="452"/>
      <c r="G4" s="452"/>
      <c r="H4" s="452"/>
      <c r="I4" s="452"/>
      <c r="J4" s="452"/>
      <c r="K4" s="452" t="s">
        <v>61</v>
      </c>
      <c r="L4" s="452" t="s">
        <v>62</v>
      </c>
      <c r="M4" s="452" t="s">
        <v>63</v>
      </c>
      <c r="N4" s="452" t="s">
        <v>64</v>
      </c>
      <c r="O4" s="452" t="s">
        <v>65</v>
      </c>
      <c r="P4" s="495"/>
      <c r="Q4" s="495" t="s">
        <v>61</v>
      </c>
      <c r="R4" s="495" t="s">
        <v>62</v>
      </c>
      <c r="S4" s="537" t="s">
        <v>63</v>
      </c>
      <c r="T4" s="537" t="s">
        <v>64</v>
      </c>
      <c r="U4" s="495" t="s">
        <v>65</v>
      </c>
    </row>
    <row r="5" ht="9.75" customHeight="1" spans="2:21">
      <c r="B5" s="453" t="s">
        <v>68</v>
      </c>
      <c r="C5" s="454" t="s">
        <v>69</v>
      </c>
      <c r="D5" s="455">
        <v>1</v>
      </c>
      <c r="E5" s="456">
        <v>2</v>
      </c>
      <c r="F5" s="456">
        <v>3</v>
      </c>
      <c r="G5" s="456">
        <v>4</v>
      </c>
      <c r="H5" s="456">
        <v>5</v>
      </c>
      <c r="I5" s="456">
        <v>6</v>
      </c>
      <c r="J5" s="456">
        <v>7</v>
      </c>
      <c r="K5" s="456">
        <v>8</v>
      </c>
      <c r="L5" s="456">
        <v>9</v>
      </c>
      <c r="M5" s="456">
        <v>10</v>
      </c>
      <c r="N5" s="456">
        <v>11</v>
      </c>
      <c r="O5" s="456">
        <v>12</v>
      </c>
      <c r="P5" s="496">
        <v>13</v>
      </c>
      <c r="Q5" s="496">
        <v>14</v>
      </c>
      <c r="R5" s="496">
        <v>15</v>
      </c>
      <c r="S5" s="538">
        <v>16</v>
      </c>
      <c r="T5" s="538">
        <v>17</v>
      </c>
      <c r="U5" s="539">
        <v>18</v>
      </c>
    </row>
    <row r="6" ht="17.25" customHeight="1" spans="2:21">
      <c r="B6" s="570" t="s">
        <v>164</v>
      </c>
      <c r="C6" s="571" t="s">
        <v>165</v>
      </c>
      <c r="D6" s="467"/>
      <c r="E6" s="468"/>
      <c r="F6" s="468"/>
      <c r="G6" s="468"/>
      <c r="H6" s="468"/>
      <c r="I6" s="468"/>
      <c r="J6" s="507"/>
      <c r="K6" s="507"/>
      <c r="L6" s="507"/>
      <c r="M6" s="507"/>
      <c r="N6" s="507"/>
      <c r="O6" s="507"/>
      <c r="P6" s="564">
        <f t="shared" ref="P6:P34" si="0">D6-J6</f>
        <v>0</v>
      </c>
      <c r="Q6" s="564">
        <f t="shared" ref="Q6:Q34" si="1">E6-K6</f>
        <v>0</v>
      </c>
      <c r="R6" s="564">
        <f t="shared" ref="R6:R34" si="2">F6-L6</f>
        <v>0</v>
      </c>
      <c r="S6" s="574">
        <f t="shared" ref="S6:S34" si="3">G6-M6</f>
        <v>0</v>
      </c>
      <c r="T6" s="574">
        <f t="shared" ref="T6:T34" si="4">H6-N6</f>
        <v>0</v>
      </c>
      <c r="U6" s="574">
        <f t="shared" ref="U6:U34" si="5">I6-O6</f>
        <v>0</v>
      </c>
    </row>
    <row r="7" ht="17.25" customHeight="1" spans="2:21">
      <c r="B7" s="469" t="s">
        <v>166</v>
      </c>
      <c r="C7" s="466" t="s">
        <v>167</v>
      </c>
      <c r="D7" s="467"/>
      <c r="E7" s="468"/>
      <c r="F7" s="468"/>
      <c r="G7" s="468"/>
      <c r="H7" s="468"/>
      <c r="I7" s="468"/>
      <c r="J7" s="507"/>
      <c r="K7" s="507"/>
      <c r="L7" s="507"/>
      <c r="M7" s="507"/>
      <c r="N7" s="507"/>
      <c r="O7" s="507"/>
      <c r="P7" s="564">
        <f t="shared" si="0"/>
        <v>0</v>
      </c>
      <c r="Q7" s="564">
        <f t="shared" si="1"/>
        <v>0</v>
      </c>
      <c r="R7" s="564">
        <f t="shared" si="2"/>
        <v>0</v>
      </c>
      <c r="S7" s="574">
        <f t="shared" si="3"/>
        <v>0</v>
      </c>
      <c r="T7" s="574">
        <f t="shared" si="4"/>
        <v>0</v>
      </c>
      <c r="U7" s="574">
        <f t="shared" si="5"/>
        <v>0</v>
      </c>
    </row>
    <row r="8" ht="17.25" customHeight="1" spans="2:21">
      <c r="B8" s="557" t="s">
        <v>168</v>
      </c>
      <c r="C8" s="462" t="s">
        <v>169</v>
      </c>
      <c r="D8" s="467"/>
      <c r="E8" s="468"/>
      <c r="F8" s="468"/>
      <c r="G8" s="468"/>
      <c r="H8" s="468"/>
      <c r="I8" s="468"/>
      <c r="J8" s="507"/>
      <c r="K8" s="507"/>
      <c r="L8" s="507"/>
      <c r="M8" s="507"/>
      <c r="N8" s="507"/>
      <c r="O8" s="507"/>
      <c r="P8" s="564">
        <f t="shared" si="0"/>
        <v>0</v>
      </c>
      <c r="Q8" s="564">
        <f t="shared" si="1"/>
        <v>0</v>
      </c>
      <c r="R8" s="564">
        <f t="shared" si="2"/>
        <v>0</v>
      </c>
      <c r="S8" s="574">
        <f t="shared" si="3"/>
        <v>0</v>
      </c>
      <c r="T8" s="574">
        <f t="shared" si="4"/>
        <v>0</v>
      </c>
      <c r="U8" s="574">
        <f t="shared" si="5"/>
        <v>0</v>
      </c>
    </row>
    <row r="9" ht="17.25" customHeight="1" spans="2:21">
      <c r="B9" s="469" t="s">
        <v>170</v>
      </c>
      <c r="C9" s="466" t="s">
        <v>171</v>
      </c>
      <c r="D9" s="467"/>
      <c r="E9" s="468"/>
      <c r="F9" s="468"/>
      <c r="G9" s="468"/>
      <c r="H9" s="468"/>
      <c r="I9" s="468"/>
      <c r="J9" s="507"/>
      <c r="K9" s="507"/>
      <c r="L9" s="507"/>
      <c r="M9" s="507"/>
      <c r="N9" s="507"/>
      <c r="O9" s="507"/>
      <c r="P9" s="564">
        <f t="shared" si="0"/>
        <v>0</v>
      </c>
      <c r="Q9" s="564">
        <f t="shared" si="1"/>
        <v>0</v>
      </c>
      <c r="R9" s="564">
        <f t="shared" si="2"/>
        <v>0</v>
      </c>
      <c r="S9" s="574">
        <f t="shared" si="3"/>
        <v>0</v>
      </c>
      <c r="T9" s="574">
        <f t="shared" si="4"/>
        <v>0</v>
      </c>
      <c r="U9" s="574">
        <f t="shared" si="5"/>
        <v>0</v>
      </c>
    </row>
    <row r="10" ht="17.25" customHeight="1" spans="2:21">
      <c r="B10" s="469" t="s">
        <v>172</v>
      </c>
      <c r="C10" s="466" t="s">
        <v>173</v>
      </c>
      <c r="D10" s="467"/>
      <c r="E10" s="468"/>
      <c r="F10" s="468"/>
      <c r="G10" s="468"/>
      <c r="H10" s="468"/>
      <c r="I10" s="468"/>
      <c r="J10" s="507"/>
      <c r="K10" s="507"/>
      <c r="L10" s="507"/>
      <c r="M10" s="507"/>
      <c r="N10" s="507"/>
      <c r="O10" s="507"/>
      <c r="P10" s="564">
        <f t="shared" si="0"/>
        <v>0</v>
      </c>
      <c r="Q10" s="564">
        <f t="shared" si="1"/>
        <v>0</v>
      </c>
      <c r="R10" s="564">
        <f t="shared" si="2"/>
        <v>0</v>
      </c>
      <c r="S10" s="574">
        <f t="shared" si="3"/>
        <v>0</v>
      </c>
      <c r="T10" s="574">
        <f t="shared" si="4"/>
        <v>0</v>
      </c>
      <c r="U10" s="574">
        <f t="shared" si="5"/>
        <v>0</v>
      </c>
    </row>
    <row r="11" ht="17.25" customHeight="1" spans="2:21">
      <c r="B11" s="469" t="s">
        <v>174</v>
      </c>
      <c r="C11" s="466" t="s">
        <v>175</v>
      </c>
      <c r="D11" s="467"/>
      <c r="E11" s="468"/>
      <c r="F11" s="468"/>
      <c r="G11" s="468"/>
      <c r="H11" s="468"/>
      <c r="I11" s="468"/>
      <c r="J11" s="507"/>
      <c r="K11" s="507"/>
      <c r="L11" s="507"/>
      <c r="M11" s="507"/>
      <c r="N11" s="507"/>
      <c r="O11" s="507"/>
      <c r="P11" s="564">
        <f t="shared" si="0"/>
        <v>0</v>
      </c>
      <c r="Q11" s="564">
        <f t="shared" si="1"/>
        <v>0</v>
      </c>
      <c r="R11" s="564">
        <f t="shared" si="2"/>
        <v>0</v>
      </c>
      <c r="S11" s="574">
        <f t="shared" si="3"/>
        <v>0</v>
      </c>
      <c r="T11" s="574">
        <f t="shared" si="4"/>
        <v>0</v>
      </c>
      <c r="U11" s="574">
        <f t="shared" si="5"/>
        <v>0</v>
      </c>
    </row>
    <row r="12" ht="17.25" customHeight="1" spans="2:21">
      <c r="B12" s="469" t="s">
        <v>176</v>
      </c>
      <c r="C12" s="466" t="s">
        <v>177</v>
      </c>
      <c r="D12" s="467"/>
      <c r="E12" s="468"/>
      <c r="F12" s="468"/>
      <c r="G12" s="468"/>
      <c r="H12" s="468"/>
      <c r="I12" s="468"/>
      <c r="J12" s="507"/>
      <c r="K12" s="507"/>
      <c r="L12" s="507"/>
      <c r="M12" s="507"/>
      <c r="N12" s="507"/>
      <c r="O12" s="507"/>
      <c r="P12" s="564">
        <f t="shared" si="0"/>
        <v>0</v>
      </c>
      <c r="Q12" s="564">
        <f t="shared" si="1"/>
        <v>0</v>
      </c>
      <c r="R12" s="564">
        <f t="shared" si="2"/>
        <v>0</v>
      </c>
      <c r="S12" s="574">
        <f t="shared" si="3"/>
        <v>0</v>
      </c>
      <c r="T12" s="574">
        <f t="shared" si="4"/>
        <v>0</v>
      </c>
      <c r="U12" s="574">
        <f t="shared" si="5"/>
        <v>0</v>
      </c>
    </row>
    <row r="13" ht="17.25" customHeight="1" spans="1:21">
      <c r="A13" s="392"/>
      <c r="B13" s="469" t="s">
        <v>178</v>
      </c>
      <c r="C13" s="466" t="s">
        <v>179</v>
      </c>
      <c r="D13" s="467"/>
      <c r="E13" s="468"/>
      <c r="F13" s="468"/>
      <c r="G13" s="468"/>
      <c r="H13" s="468"/>
      <c r="I13" s="468"/>
      <c r="J13" s="507"/>
      <c r="K13" s="507"/>
      <c r="L13" s="507"/>
      <c r="M13" s="507"/>
      <c r="N13" s="507"/>
      <c r="O13" s="507"/>
      <c r="P13" s="564">
        <f t="shared" si="0"/>
        <v>0</v>
      </c>
      <c r="Q13" s="564">
        <f t="shared" si="1"/>
        <v>0</v>
      </c>
      <c r="R13" s="564">
        <f t="shared" si="2"/>
        <v>0</v>
      </c>
      <c r="S13" s="574">
        <f t="shared" si="3"/>
        <v>0</v>
      </c>
      <c r="T13" s="574">
        <f t="shared" si="4"/>
        <v>0</v>
      </c>
      <c r="U13" s="574">
        <f t="shared" si="5"/>
        <v>0</v>
      </c>
    </row>
    <row r="14" ht="17.25" customHeight="1" spans="2:21">
      <c r="B14" s="469" t="s">
        <v>180</v>
      </c>
      <c r="C14" s="466" t="s">
        <v>181</v>
      </c>
      <c r="D14" s="467"/>
      <c r="E14" s="468"/>
      <c r="F14" s="468"/>
      <c r="G14" s="468"/>
      <c r="H14" s="468"/>
      <c r="I14" s="468"/>
      <c r="J14" s="507"/>
      <c r="K14" s="507"/>
      <c r="L14" s="507"/>
      <c r="M14" s="507"/>
      <c r="N14" s="507"/>
      <c r="O14" s="507"/>
      <c r="P14" s="564">
        <f t="shared" si="0"/>
        <v>0</v>
      </c>
      <c r="Q14" s="564">
        <f t="shared" si="1"/>
        <v>0</v>
      </c>
      <c r="R14" s="564">
        <f t="shared" si="2"/>
        <v>0</v>
      </c>
      <c r="S14" s="574">
        <f t="shared" si="3"/>
        <v>0</v>
      </c>
      <c r="T14" s="574">
        <f t="shared" si="4"/>
        <v>0</v>
      </c>
      <c r="U14" s="574">
        <f t="shared" si="5"/>
        <v>0</v>
      </c>
    </row>
    <row r="15" ht="17.25" customHeight="1" spans="2:21">
      <c r="B15" s="469" t="s">
        <v>182</v>
      </c>
      <c r="C15" s="466" t="s">
        <v>183</v>
      </c>
      <c r="D15" s="467"/>
      <c r="E15" s="468"/>
      <c r="F15" s="468"/>
      <c r="G15" s="468"/>
      <c r="H15" s="468"/>
      <c r="I15" s="468"/>
      <c r="J15" s="507"/>
      <c r="K15" s="507"/>
      <c r="L15" s="507"/>
      <c r="M15" s="507"/>
      <c r="N15" s="507"/>
      <c r="O15" s="507"/>
      <c r="P15" s="564">
        <f t="shared" si="0"/>
        <v>0</v>
      </c>
      <c r="Q15" s="564">
        <f t="shared" si="1"/>
        <v>0</v>
      </c>
      <c r="R15" s="564">
        <f t="shared" si="2"/>
        <v>0</v>
      </c>
      <c r="S15" s="574">
        <f t="shared" si="3"/>
        <v>0</v>
      </c>
      <c r="T15" s="574">
        <f t="shared" si="4"/>
        <v>0</v>
      </c>
      <c r="U15" s="574">
        <f t="shared" si="5"/>
        <v>0</v>
      </c>
    </row>
    <row r="16" ht="17.25" customHeight="1" spans="2:21">
      <c r="B16" s="469" t="s">
        <v>184</v>
      </c>
      <c r="C16" s="466" t="s">
        <v>185</v>
      </c>
      <c r="D16" s="467"/>
      <c r="E16" s="468"/>
      <c r="F16" s="468"/>
      <c r="G16" s="468"/>
      <c r="H16" s="468"/>
      <c r="I16" s="468"/>
      <c r="J16" s="507"/>
      <c r="K16" s="507"/>
      <c r="L16" s="507"/>
      <c r="M16" s="507"/>
      <c r="N16" s="507"/>
      <c r="O16" s="507"/>
      <c r="P16" s="564">
        <f t="shared" si="0"/>
        <v>0</v>
      </c>
      <c r="Q16" s="564">
        <f t="shared" si="1"/>
        <v>0</v>
      </c>
      <c r="R16" s="564">
        <f t="shared" si="2"/>
        <v>0</v>
      </c>
      <c r="S16" s="574">
        <f t="shared" si="3"/>
        <v>0</v>
      </c>
      <c r="T16" s="574">
        <f t="shared" si="4"/>
        <v>0</v>
      </c>
      <c r="U16" s="574">
        <f t="shared" si="5"/>
        <v>0</v>
      </c>
    </row>
    <row r="17" ht="17.25" customHeight="1" spans="2:21">
      <c r="B17" s="469" t="s">
        <v>186</v>
      </c>
      <c r="C17" s="466" t="s">
        <v>187</v>
      </c>
      <c r="D17" s="467"/>
      <c r="E17" s="468"/>
      <c r="F17" s="468"/>
      <c r="G17" s="468"/>
      <c r="H17" s="468"/>
      <c r="I17" s="468"/>
      <c r="J17" s="507"/>
      <c r="K17" s="507"/>
      <c r="L17" s="507"/>
      <c r="M17" s="507"/>
      <c r="N17" s="507"/>
      <c r="O17" s="507"/>
      <c r="P17" s="564">
        <f t="shared" si="0"/>
        <v>0</v>
      </c>
      <c r="Q17" s="564">
        <f t="shared" si="1"/>
        <v>0</v>
      </c>
      <c r="R17" s="564">
        <f t="shared" si="2"/>
        <v>0</v>
      </c>
      <c r="S17" s="574">
        <f t="shared" si="3"/>
        <v>0</v>
      </c>
      <c r="T17" s="574">
        <f t="shared" si="4"/>
        <v>0</v>
      </c>
      <c r="U17" s="574">
        <f t="shared" si="5"/>
        <v>0</v>
      </c>
    </row>
    <row r="18" ht="17.25" customHeight="1" spans="2:21">
      <c r="B18" s="469" t="s">
        <v>188</v>
      </c>
      <c r="C18" s="466" t="s">
        <v>189</v>
      </c>
      <c r="D18" s="467"/>
      <c r="E18" s="468"/>
      <c r="F18" s="468"/>
      <c r="G18" s="468"/>
      <c r="H18" s="468"/>
      <c r="I18" s="468"/>
      <c r="J18" s="507"/>
      <c r="K18" s="507"/>
      <c r="L18" s="507"/>
      <c r="M18" s="507"/>
      <c r="N18" s="507"/>
      <c r="O18" s="507"/>
      <c r="P18" s="564">
        <f t="shared" si="0"/>
        <v>0</v>
      </c>
      <c r="Q18" s="564">
        <f t="shared" si="1"/>
        <v>0</v>
      </c>
      <c r="R18" s="564">
        <f t="shared" si="2"/>
        <v>0</v>
      </c>
      <c r="S18" s="574">
        <f t="shared" si="3"/>
        <v>0</v>
      </c>
      <c r="T18" s="574">
        <f t="shared" si="4"/>
        <v>0</v>
      </c>
      <c r="U18" s="574">
        <f t="shared" si="5"/>
        <v>0</v>
      </c>
    </row>
    <row r="19" ht="17.25" customHeight="1" spans="1:21">
      <c r="A19" s="392">
        <v>4</v>
      </c>
      <c r="B19" s="469" t="s">
        <v>190</v>
      </c>
      <c r="C19" s="466" t="s">
        <v>191</v>
      </c>
      <c r="D19" s="467"/>
      <c r="E19" s="468"/>
      <c r="F19" s="468"/>
      <c r="G19" s="468"/>
      <c r="H19" s="468"/>
      <c r="I19" s="468"/>
      <c r="J19" s="507"/>
      <c r="K19" s="507"/>
      <c r="L19" s="507"/>
      <c r="M19" s="507"/>
      <c r="N19" s="507"/>
      <c r="O19" s="507"/>
      <c r="P19" s="564">
        <f t="shared" si="0"/>
        <v>0</v>
      </c>
      <c r="Q19" s="564">
        <f t="shared" si="1"/>
        <v>0</v>
      </c>
      <c r="R19" s="564">
        <f t="shared" si="2"/>
        <v>0</v>
      </c>
      <c r="S19" s="574">
        <f t="shared" si="3"/>
        <v>0</v>
      </c>
      <c r="T19" s="574">
        <f t="shared" si="4"/>
        <v>0</v>
      </c>
      <c r="U19" s="574">
        <f t="shared" si="5"/>
        <v>0</v>
      </c>
    </row>
    <row r="20" ht="17.25" customHeight="1" spans="2:21">
      <c r="B20" s="461" t="s">
        <v>192</v>
      </c>
      <c r="C20" s="462" t="s">
        <v>193</v>
      </c>
      <c r="D20" s="467"/>
      <c r="E20" s="468"/>
      <c r="F20" s="468"/>
      <c r="G20" s="468"/>
      <c r="H20" s="468"/>
      <c r="I20" s="468"/>
      <c r="J20" s="507"/>
      <c r="K20" s="507"/>
      <c r="L20" s="507"/>
      <c r="M20" s="507"/>
      <c r="N20" s="507"/>
      <c r="O20" s="507"/>
      <c r="P20" s="564">
        <f t="shared" si="0"/>
        <v>0</v>
      </c>
      <c r="Q20" s="564">
        <f t="shared" si="1"/>
        <v>0</v>
      </c>
      <c r="R20" s="564">
        <f t="shared" si="2"/>
        <v>0</v>
      </c>
      <c r="S20" s="574">
        <f t="shared" si="3"/>
        <v>0</v>
      </c>
      <c r="T20" s="574">
        <f t="shared" si="4"/>
        <v>0</v>
      </c>
      <c r="U20" s="574">
        <f t="shared" si="5"/>
        <v>0</v>
      </c>
    </row>
    <row r="21" ht="17.25" customHeight="1" spans="2:21">
      <c r="B21" s="469" t="s">
        <v>194</v>
      </c>
      <c r="C21" s="466" t="s">
        <v>195</v>
      </c>
      <c r="D21" s="467"/>
      <c r="E21" s="468"/>
      <c r="F21" s="468"/>
      <c r="G21" s="468"/>
      <c r="H21" s="468"/>
      <c r="I21" s="468"/>
      <c r="J21" s="507"/>
      <c r="K21" s="507"/>
      <c r="L21" s="507"/>
      <c r="M21" s="507"/>
      <c r="N21" s="507"/>
      <c r="O21" s="507"/>
      <c r="P21" s="564">
        <f t="shared" si="0"/>
        <v>0</v>
      </c>
      <c r="Q21" s="564">
        <f t="shared" si="1"/>
        <v>0</v>
      </c>
      <c r="R21" s="564">
        <f t="shared" si="2"/>
        <v>0</v>
      </c>
      <c r="S21" s="574">
        <f t="shared" si="3"/>
        <v>0</v>
      </c>
      <c r="T21" s="574">
        <f t="shared" si="4"/>
        <v>0</v>
      </c>
      <c r="U21" s="574">
        <f t="shared" si="5"/>
        <v>0</v>
      </c>
    </row>
    <row r="22" ht="17.25" customHeight="1" spans="2:21">
      <c r="B22" s="469" t="s">
        <v>196</v>
      </c>
      <c r="C22" s="466" t="s">
        <v>197</v>
      </c>
      <c r="D22" s="467"/>
      <c r="E22" s="468"/>
      <c r="F22" s="468"/>
      <c r="G22" s="468"/>
      <c r="H22" s="468"/>
      <c r="I22" s="468"/>
      <c r="J22" s="507"/>
      <c r="K22" s="507"/>
      <c r="L22" s="507"/>
      <c r="M22" s="507"/>
      <c r="N22" s="507"/>
      <c r="O22" s="507"/>
      <c r="P22" s="564">
        <f t="shared" si="0"/>
        <v>0</v>
      </c>
      <c r="Q22" s="564">
        <f t="shared" si="1"/>
        <v>0</v>
      </c>
      <c r="R22" s="564">
        <f t="shared" si="2"/>
        <v>0</v>
      </c>
      <c r="S22" s="574">
        <f t="shared" si="3"/>
        <v>0</v>
      </c>
      <c r="T22" s="574">
        <f t="shared" si="4"/>
        <v>0</v>
      </c>
      <c r="U22" s="574">
        <f t="shared" si="5"/>
        <v>0</v>
      </c>
    </row>
    <row r="23" ht="17.25" customHeight="1" spans="2:21">
      <c r="B23" s="469" t="s">
        <v>198</v>
      </c>
      <c r="C23" s="466" t="s">
        <v>199</v>
      </c>
      <c r="D23" s="467"/>
      <c r="E23" s="468"/>
      <c r="F23" s="468"/>
      <c r="G23" s="468"/>
      <c r="H23" s="468"/>
      <c r="I23" s="468"/>
      <c r="J23" s="507"/>
      <c r="K23" s="507"/>
      <c r="L23" s="507"/>
      <c r="M23" s="507"/>
      <c r="N23" s="507"/>
      <c r="O23" s="507"/>
      <c r="P23" s="564">
        <f t="shared" si="0"/>
        <v>0</v>
      </c>
      <c r="Q23" s="564">
        <f t="shared" si="1"/>
        <v>0</v>
      </c>
      <c r="R23" s="564">
        <f t="shared" si="2"/>
        <v>0</v>
      </c>
      <c r="S23" s="574">
        <f t="shared" si="3"/>
        <v>0</v>
      </c>
      <c r="T23" s="574">
        <f t="shared" si="4"/>
        <v>0</v>
      </c>
      <c r="U23" s="574">
        <f t="shared" si="5"/>
        <v>0</v>
      </c>
    </row>
    <row r="24" ht="17.25" customHeight="1" spans="2:21">
      <c r="B24" s="469" t="s">
        <v>200</v>
      </c>
      <c r="C24" s="466" t="s">
        <v>201</v>
      </c>
      <c r="D24" s="467"/>
      <c r="E24" s="468"/>
      <c r="F24" s="468"/>
      <c r="G24" s="468"/>
      <c r="H24" s="468"/>
      <c r="I24" s="468"/>
      <c r="J24" s="507"/>
      <c r="K24" s="507"/>
      <c r="L24" s="507"/>
      <c r="M24" s="507"/>
      <c r="N24" s="507"/>
      <c r="O24" s="507"/>
      <c r="P24" s="564">
        <f t="shared" si="0"/>
        <v>0</v>
      </c>
      <c r="Q24" s="564">
        <f t="shared" si="1"/>
        <v>0</v>
      </c>
      <c r="R24" s="564">
        <f t="shared" si="2"/>
        <v>0</v>
      </c>
      <c r="S24" s="574">
        <f t="shared" si="3"/>
        <v>0</v>
      </c>
      <c r="T24" s="574">
        <f t="shared" si="4"/>
        <v>0</v>
      </c>
      <c r="U24" s="574">
        <f t="shared" si="5"/>
        <v>0</v>
      </c>
    </row>
    <row r="25" ht="39" customHeight="1" spans="2:21">
      <c r="B25" s="572" t="s">
        <v>202</v>
      </c>
      <c r="C25" s="462" t="s">
        <v>203</v>
      </c>
      <c r="D25" s="467"/>
      <c r="E25" s="468"/>
      <c r="F25" s="468"/>
      <c r="G25" s="468"/>
      <c r="H25" s="468"/>
      <c r="I25" s="468"/>
      <c r="J25" s="507"/>
      <c r="K25" s="507"/>
      <c r="L25" s="507"/>
      <c r="M25" s="507"/>
      <c r="N25" s="507"/>
      <c r="O25" s="507"/>
      <c r="P25" s="564">
        <f t="shared" si="0"/>
        <v>0</v>
      </c>
      <c r="Q25" s="564">
        <f t="shared" si="1"/>
        <v>0</v>
      </c>
      <c r="R25" s="564">
        <f t="shared" si="2"/>
        <v>0</v>
      </c>
      <c r="S25" s="574">
        <f t="shared" si="3"/>
        <v>0</v>
      </c>
      <c r="T25" s="574">
        <f t="shared" si="4"/>
        <v>0</v>
      </c>
      <c r="U25" s="574">
        <f t="shared" si="5"/>
        <v>0</v>
      </c>
    </row>
    <row r="26" ht="17.25" customHeight="1" spans="2:21">
      <c r="B26" s="469" t="s">
        <v>204</v>
      </c>
      <c r="C26" s="466" t="s">
        <v>205</v>
      </c>
      <c r="D26" s="467"/>
      <c r="E26" s="468"/>
      <c r="F26" s="468"/>
      <c r="G26" s="468"/>
      <c r="H26" s="468"/>
      <c r="I26" s="468"/>
      <c r="J26" s="507"/>
      <c r="K26" s="507"/>
      <c r="L26" s="507"/>
      <c r="M26" s="507"/>
      <c r="N26" s="507"/>
      <c r="O26" s="507"/>
      <c r="P26" s="564">
        <f t="shared" si="0"/>
        <v>0</v>
      </c>
      <c r="Q26" s="564">
        <f t="shared" si="1"/>
        <v>0</v>
      </c>
      <c r="R26" s="564">
        <f t="shared" si="2"/>
        <v>0</v>
      </c>
      <c r="S26" s="574">
        <f t="shared" si="3"/>
        <v>0</v>
      </c>
      <c r="T26" s="574">
        <f t="shared" si="4"/>
        <v>0</v>
      </c>
      <c r="U26" s="574">
        <f t="shared" si="5"/>
        <v>0</v>
      </c>
    </row>
    <row r="27" ht="17.25" customHeight="1" spans="2:21">
      <c r="B27" s="552" t="s">
        <v>206</v>
      </c>
      <c r="C27" s="571" t="s">
        <v>207</v>
      </c>
      <c r="D27" s="467"/>
      <c r="E27" s="468"/>
      <c r="F27" s="468"/>
      <c r="G27" s="468"/>
      <c r="H27" s="468"/>
      <c r="I27" s="468"/>
      <c r="J27" s="507"/>
      <c r="K27" s="507"/>
      <c r="L27" s="507"/>
      <c r="M27" s="507"/>
      <c r="N27" s="507"/>
      <c r="O27" s="507"/>
      <c r="P27" s="564">
        <f t="shared" si="0"/>
        <v>0</v>
      </c>
      <c r="Q27" s="564">
        <f t="shared" si="1"/>
        <v>0</v>
      </c>
      <c r="R27" s="564">
        <f t="shared" si="2"/>
        <v>0</v>
      </c>
      <c r="S27" s="574">
        <f t="shared" si="3"/>
        <v>0</v>
      </c>
      <c r="T27" s="574">
        <f t="shared" si="4"/>
        <v>0</v>
      </c>
      <c r="U27" s="574">
        <f t="shared" si="5"/>
        <v>0</v>
      </c>
    </row>
    <row r="28" ht="17.25" customHeight="1" spans="2:21">
      <c r="B28" s="552" t="s">
        <v>208</v>
      </c>
      <c r="C28" s="571" t="s">
        <v>209</v>
      </c>
      <c r="D28" s="467"/>
      <c r="E28" s="468"/>
      <c r="F28" s="468"/>
      <c r="G28" s="468"/>
      <c r="H28" s="468"/>
      <c r="I28" s="468"/>
      <c r="J28" s="507"/>
      <c r="K28" s="507"/>
      <c r="L28" s="507"/>
      <c r="M28" s="507"/>
      <c r="N28" s="507"/>
      <c r="O28" s="507"/>
      <c r="P28" s="564">
        <f t="shared" si="0"/>
        <v>0</v>
      </c>
      <c r="Q28" s="564">
        <f t="shared" si="1"/>
        <v>0</v>
      </c>
      <c r="R28" s="564">
        <f t="shared" si="2"/>
        <v>0</v>
      </c>
      <c r="S28" s="574">
        <f t="shared" si="3"/>
        <v>0</v>
      </c>
      <c r="T28" s="574">
        <f t="shared" si="4"/>
        <v>0</v>
      </c>
      <c r="U28" s="574">
        <f t="shared" si="5"/>
        <v>0</v>
      </c>
    </row>
    <row r="29" ht="18.75" customHeight="1" spans="2:21">
      <c r="B29" s="552" t="s">
        <v>210</v>
      </c>
      <c r="C29" s="571" t="s">
        <v>211</v>
      </c>
      <c r="D29" s="471"/>
      <c r="E29" s="472"/>
      <c r="F29" s="472"/>
      <c r="G29" s="472"/>
      <c r="H29" s="472"/>
      <c r="I29" s="472"/>
      <c r="J29" s="511"/>
      <c r="K29" s="511"/>
      <c r="L29" s="511"/>
      <c r="M29" s="511"/>
      <c r="N29" s="511"/>
      <c r="O29" s="511"/>
      <c r="P29" s="515">
        <f t="shared" si="0"/>
        <v>0</v>
      </c>
      <c r="Q29" s="515">
        <f t="shared" si="1"/>
        <v>0</v>
      </c>
      <c r="R29" s="515">
        <f t="shared" si="2"/>
        <v>0</v>
      </c>
      <c r="S29" s="516">
        <f t="shared" si="3"/>
        <v>0</v>
      </c>
      <c r="T29" s="574">
        <f t="shared" si="4"/>
        <v>0</v>
      </c>
      <c r="U29" s="574">
        <f t="shared" si="5"/>
        <v>0</v>
      </c>
    </row>
    <row r="30" ht="17.25" customHeight="1" spans="2:21">
      <c r="B30" s="573" t="s">
        <v>212</v>
      </c>
      <c r="C30" s="466" t="s">
        <v>213</v>
      </c>
      <c r="D30" s="467"/>
      <c r="E30" s="468"/>
      <c r="F30" s="468"/>
      <c r="G30" s="468"/>
      <c r="H30" s="468"/>
      <c r="I30" s="468"/>
      <c r="J30" s="507"/>
      <c r="K30" s="507"/>
      <c r="L30" s="507"/>
      <c r="M30" s="507"/>
      <c r="N30" s="507"/>
      <c r="O30" s="507"/>
      <c r="P30" s="564">
        <f t="shared" si="0"/>
        <v>0</v>
      </c>
      <c r="Q30" s="564">
        <f t="shared" si="1"/>
        <v>0</v>
      </c>
      <c r="R30" s="564">
        <f t="shared" si="2"/>
        <v>0</v>
      </c>
      <c r="S30" s="574">
        <f t="shared" si="3"/>
        <v>0</v>
      </c>
      <c r="T30" s="574">
        <f t="shared" si="4"/>
        <v>0</v>
      </c>
      <c r="U30" s="574">
        <f t="shared" si="5"/>
        <v>0</v>
      </c>
    </row>
    <row r="31" ht="17.25" customHeight="1" spans="2:21">
      <c r="B31" s="469" t="s">
        <v>214</v>
      </c>
      <c r="C31" s="466" t="s">
        <v>215</v>
      </c>
      <c r="D31" s="467"/>
      <c r="E31" s="468"/>
      <c r="F31" s="468"/>
      <c r="G31" s="468"/>
      <c r="H31" s="468"/>
      <c r="I31" s="468"/>
      <c r="J31" s="507"/>
      <c r="K31" s="507"/>
      <c r="L31" s="507"/>
      <c r="M31" s="507"/>
      <c r="N31" s="507"/>
      <c r="O31" s="507"/>
      <c r="P31" s="564">
        <f t="shared" si="0"/>
        <v>0</v>
      </c>
      <c r="Q31" s="564">
        <f t="shared" si="1"/>
        <v>0</v>
      </c>
      <c r="R31" s="564">
        <f t="shared" si="2"/>
        <v>0</v>
      </c>
      <c r="S31" s="574">
        <f t="shared" si="3"/>
        <v>0</v>
      </c>
      <c r="T31" s="574">
        <f t="shared" si="4"/>
        <v>0</v>
      </c>
      <c r="U31" s="574">
        <f t="shared" si="5"/>
        <v>0</v>
      </c>
    </row>
    <row r="32" ht="17.25" customHeight="1" spans="2:21">
      <c r="B32" s="475" t="s">
        <v>216</v>
      </c>
      <c r="C32" s="466" t="s">
        <v>217</v>
      </c>
      <c r="D32" s="467">
        <v>1</v>
      </c>
      <c r="E32" s="468"/>
      <c r="F32" s="468"/>
      <c r="G32" s="468">
        <v>1</v>
      </c>
      <c r="H32" s="468"/>
      <c r="I32" s="468"/>
      <c r="J32" s="507">
        <v>1</v>
      </c>
      <c r="K32" s="507"/>
      <c r="L32" s="507"/>
      <c r="M32" s="507">
        <v>1</v>
      </c>
      <c r="N32" s="507"/>
      <c r="O32" s="507"/>
      <c r="P32" s="564">
        <f t="shared" si="0"/>
        <v>0</v>
      </c>
      <c r="Q32" s="564">
        <f t="shared" si="1"/>
        <v>0</v>
      </c>
      <c r="R32" s="564">
        <f t="shared" si="2"/>
        <v>0</v>
      </c>
      <c r="S32" s="574">
        <f t="shared" si="3"/>
        <v>0</v>
      </c>
      <c r="T32" s="574">
        <f t="shared" si="4"/>
        <v>0</v>
      </c>
      <c r="U32" s="574">
        <f t="shared" si="5"/>
        <v>0</v>
      </c>
    </row>
    <row r="33" ht="17.25" customHeight="1" spans="2:21">
      <c r="B33" s="570" t="s">
        <v>218</v>
      </c>
      <c r="C33" s="571" t="s">
        <v>219</v>
      </c>
      <c r="D33" s="467"/>
      <c r="E33" s="468"/>
      <c r="F33" s="468"/>
      <c r="G33" s="468"/>
      <c r="H33" s="468"/>
      <c r="I33" s="468"/>
      <c r="J33" s="507"/>
      <c r="K33" s="507"/>
      <c r="L33" s="507"/>
      <c r="M33" s="507"/>
      <c r="N33" s="507"/>
      <c r="O33" s="507"/>
      <c r="P33" s="564">
        <f t="shared" si="0"/>
        <v>0</v>
      </c>
      <c r="Q33" s="564">
        <f t="shared" si="1"/>
        <v>0</v>
      </c>
      <c r="R33" s="564">
        <f t="shared" si="2"/>
        <v>0</v>
      </c>
      <c r="S33" s="574">
        <f t="shared" si="3"/>
        <v>0</v>
      </c>
      <c r="T33" s="574">
        <f t="shared" si="4"/>
        <v>0</v>
      </c>
      <c r="U33" s="574">
        <f t="shared" si="5"/>
        <v>0</v>
      </c>
    </row>
    <row r="34" ht="17.25" customHeight="1" spans="2:21">
      <c r="B34" s="469" t="s">
        <v>220</v>
      </c>
      <c r="C34" s="466" t="s">
        <v>221</v>
      </c>
      <c r="D34" s="467"/>
      <c r="E34" s="468"/>
      <c r="F34" s="468"/>
      <c r="G34" s="468"/>
      <c r="H34" s="468"/>
      <c r="I34" s="468"/>
      <c r="J34" s="507"/>
      <c r="K34" s="507"/>
      <c r="L34" s="507"/>
      <c r="M34" s="507"/>
      <c r="N34" s="507"/>
      <c r="O34" s="507"/>
      <c r="P34" s="564">
        <f t="shared" si="0"/>
        <v>0</v>
      </c>
      <c r="Q34" s="564">
        <f t="shared" si="1"/>
        <v>0</v>
      </c>
      <c r="R34" s="564">
        <f t="shared" si="2"/>
        <v>0</v>
      </c>
      <c r="S34" s="574">
        <f t="shared" si="3"/>
        <v>0</v>
      </c>
      <c r="T34" s="574">
        <f t="shared" si="4"/>
        <v>0</v>
      </c>
      <c r="U34" s="574">
        <f t="shared" si="5"/>
        <v>0</v>
      </c>
    </row>
  </sheetData>
  <sheetProtection password="83B8" sheet="1" selectLockedCells="1" formatCells="0" autoFilter="0"/>
  <mergeCells count="16">
    <mergeCell ref="D1:U1"/>
    <mergeCell ref="E2:I2"/>
    <mergeCell ref="J2:O2"/>
    <mergeCell ref="P2:U2"/>
    <mergeCell ref="K3:O3"/>
    <mergeCell ref="Q3:U3"/>
    <mergeCell ref="B1:B4"/>
    <mergeCell ref="C1:C4"/>
    <mergeCell ref="D2:D4"/>
    <mergeCell ref="E3:E4"/>
    <mergeCell ref="F3:F4"/>
    <mergeCell ref="G3:G4"/>
    <mergeCell ref="H3:H4"/>
    <mergeCell ref="I3:I4"/>
    <mergeCell ref="J3:J4"/>
    <mergeCell ref="P3:P4"/>
  </mergeCells>
  <conditionalFormatting sqref="D6">
    <cfRule type="cellIs" dxfId="0" priority="305" stopIfTrue="1" operator="notEqual">
      <formula>$E$6+$F$6+$G$6+$H$6+$I$6</formula>
    </cfRule>
  </conditionalFormatting>
  <conditionalFormatting sqref="E6:I6">
    <cfRule type="cellIs" dxfId="0" priority="308" stopIfTrue="1" operator="greaterThan">
      <formula>$D$6</formula>
    </cfRule>
  </conditionalFormatting>
  <conditionalFormatting sqref="J6">
    <cfRule type="cellIs" dxfId="0" priority="311" stopIfTrue="1" operator="greaterThan">
      <formula>$D$6</formula>
    </cfRule>
    <cfRule type="cellIs" dxfId="0" priority="312" stopIfTrue="1" operator="notEqual">
      <formula>$K$6+$L$6+$M$6+$N$6+$O$6</formula>
    </cfRule>
  </conditionalFormatting>
  <conditionalFormatting sqref="P6">
    <cfRule type="cellIs" dxfId="0" priority="317" stopIfTrue="1" operator="greaterThan">
      <formula>$D$6</formula>
    </cfRule>
    <cfRule type="cellIs" dxfId="0" priority="318" stopIfTrue="1" operator="notEqual">
      <formula>$Q$6+$R$6+$S$6+$T$6+$U$6</formula>
    </cfRule>
  </conditionalFormatting>
  <conditionalFormatting sqref="D7">
    <cfRule type="cellIs" dxfId="0" priority="306" stopIfTrue="1" operator="notEqual">
      <formula>$E$7+$F$7+$G$7+$H$7+$I$7</formula>
    </cfRule>
  </conditionalFormatting>
  <conditionalFormatting sqref="E7:I7">
    <cfRule type="cellIs" dxfId="0" priority="309" stopIfTrue="1" operator="greaterThan">
      <formula>$D$7</formula>
    </cfRule>
  </conditionalFormatting>
  <conditionalFormatting sqref="J7">
    <cfRule type="cellIs" dxfId="0" priority="313" stopIfTrue="1" operator="greaterThan">
      <formula>$D$7</formula>
    </cfRule>
    <cfRule type="cellIs" dxfId="0" priority="314" stopIfTrue="1" operator="notEqual">
      <formula>$K$7+$L$7+$M$7+$N$7+$O$7</formula>
    </cfRule>
  </conditionalFormatting>
  <conditionalFormatting sqref="P7">
    <cfRule type="cellIs" dxfId="0" priority="319" stopIfTrue="1" operator="greaterThan">
      <formula>$D$7</formula>
    </cfRule>
    <cfRule type="cellIs" dxfId="0" priority="320" stopIfTrue="1" operator="notEqual">
      <formula>$Q$7+$R$7+$S$7+$T$7+$U$7</formula>
    </cfRule>
  </conditionalFormatting>
  <conditionalFormatting sqref="D8">
    <cfRule type="cellIs" dxfId="0" priority="307" stopIfTrue="1" operator="notEqual">
      <formula>$E$8+$F$8+$G$8+$H$8+$I$8</formula>
    </cfRule>
  </conditionalFormatting>
  <conditionalFormatting sqref="E8:I8">
    <cfRule type="cellIs" dxfId="0" priority="310" stopIfTrue="1" operator="greaterThan">
      <formula>$D$8</formula>
    </cfRule>
  </conditionalFormatting>
  <conditionalFormatting sqref="J8">
    <cfRule type="cellIs" dxfId="0" priority="315" stopIfTrue="1" operator="greaterThan">
      <formula>$D$8</formula>
    </cfRule>
    <cfRule type="cellIs" dxfId="0" priority="316" stopIfTrue="1" operator="notEqual">
      <formula>$K$8+$L$8+$M$8+$N$8+$O$8</formula>
    </cfRule>
  </conditionalFormatting>
  <conditionalFormatting sqref="P8">
    <cfRule type="cellIs" dxfId="0" priority="321" stopIfTrue="1" operator="greaterThan">
      <formula>$D$8</formula>
    </cfRule>
    <cfRule type="cellIs" dxfId="0" priority="322" stopIfTrue="1" operator="notEqual">
      <formula>$Q$8+$R$8+$S$8+$T$8+$U$8</formula>
    </cfRule>
  </conditionalFormatting>
  <conditionalFormatting sqref="D9">
    <cfRule type="cellIs" dxfId="0" priority="217" stopIfTrue="1" operator="notEqual">
      <formula>$E$9+$F$9+$G$9+$H$9+$I$9</formula>
    </cfRule>
  </conditionalFormatting>
  <conditionalFormatting sqref="E9:I9">
    <cfRule type="cellIs" dxfId="0" priority="229" stopIfTrue="1" operator="greaterThan">
      <formula>$D$9</formula>
    </cfRule>
  </conditionalFormatting>
  <conditionalFormatting sqref="J9">
    <cfRule type="cellIs" dxfId="0" priority="239" stopIfTrue="1" operator="greaterThan">
      <formula>$D$9</formula>
    </cfRule>
    <cfRule type="cellIs" dxfId="0" priority="240" stopIfTrue="1" operator="notEqual">
      <formula>$K$9+$L$9+$M$9+$N$9+$O$9</formula>
    </cfRule>
  </conditionalFormatting>
  <conditionalFormatting sqref="P9">
    <cfRule type="cellIs" dxfId="0" priority="283" stopIfTrue="1" operator="greaterThan">
      <formula>$D$9</formula>
    </cfRule>
    <cfRule type="cellIs" dxfId="0" priority="284" stopIfTrue="1" operator="lessThan">
      <formula>$Q$9+$R$9+$S$9+$T$9+$U$9</formula>
    </cfRule>
  </conditionalFormatting>
  <conditionalFormatting sqref="D10">
    <cfRule type="cellIs" dxfId="0" priority="218" stopIfTrue="1" operator="notEqual">
      <formula>$E$10+$F$10+$G$10+$H$10+$I$10</formula>
    </cfRule>
  </conditionalFormatting>
  <conditionalFormatting sqref="E10:I10">
    <cfRule type="cellIs" dxfId="0" priority="228" stopIfTrue="1" operator="greaterThan">
      <formula>$D$10</formula>
    </cfRule>
  </conditionalFormatting>
  <conditionalFormatting sqref="J10">
    <cfRule type="cellIs" dxfId="0" priority="241" stopIfTrue="1" operator="greaterThan">
      <formula>$D$10</formula>
    </cfRule>
    <cfRule type="cellIs" dxfId="0" priority="242" stopIfTrue="1" operator="notEqual">
      <formula>$K$10+$L$10+$M$10+$N$10+$O$10</formula>
    </cfRule>
  </conditionalFormatting>
  <conditionalFormatting sqref="P10">
    <cfRule type="cellIs" dxfId="0" priority="285" stopIfTrue="1" operator="greaterThan">
      <formula>$D$10</formula>
    </cfRule>
    <cfRule type="cellIs" dxfId="0" priority="286" stopIfTrue="1" operator="notEqual">
      <formula>$Q$10+$R$10+$S$10+$T$10+$U$10</formula>
    </cfRule>
  </conditionalFormatting>
  <conditionalFormatting sqref="D11">
    <cfRule type="cellIs" dxfId="0" priority="219" stopIfTrue="1" operator="notEqual">
      <formula>$E$11+$F$11+$G$11+$H$11+$I$11</formula>
    </cfRule>
  </conditionalFormatting>
  <conditionalFormatting sqref="E11:I11">
    <cfRule type="cellIs" dxfId="0" priority="230" stopIfTrue="1" operator="greaterThan">
      <formula>$D$11</formula>
    </cfRule>
  </conditionalFormatting>
  <conditionalFormatting sqref="J11">
    <cfRule type="cellIs" dxfId="0" priority="243" stopIfTrue="1" operator="greaterThan">
      <formula>$D$11</formula>
    </cfRule>
    <cfRule type="cellIs" dxfId="0" priority="244" stopIfTrue="1" operator="notEqual">
      <formula>$K$11+$L$11+$M$11+$N$11+$O$11</formula>
    </cfRule>
  </conditionalFormatting>
  <conditionalFormatting sqref="P11">
    <cfRule type="cellIs" dxfId="0" priority="287" stopIfTrue="1" operator="greaterThan">
      <formula>$D$11</formula>
    </cfRule>
    <cfRule type="cellIs" dxfId="0" priority="288" stopIfTrue="1" operator="notEqual">
      <formula>$Q$11+$R$11+$S$11+$T$11+$U$11</formula>
    </cfRule>
  </conditionalFormatting>
  <conditionalFormatting sqref="D12">
    <cfRule type="cellIs" dxfId="0" priority="220" stopIfTrue="1" operator="notEqual">
      <formula>$E$12+$F$12+$G$12+$H$12+$I$12</formula>
    </cfRule>
  </conditionalFormatting>
  <conditionalFormatting sqref="E12:I12">
    <cfRule type="cellIs" dxfId="0" priority="231" stopIfTrue="1" operator="greaterThan">
      <formula>$D$12</formula>
    </cfRule>
  </conditionalFormatting>
  <conditionalFormatting sqref="J12">
    <cfRule type="cellIs" dxfId="0" priority="245" stopIfTrue="1" operator="greaterThan">
      <formula>$D$12</formula>
    </cfRule>
    <cfRule type="cellIs" dxfId="0" priority="246" stopIfTrue="1" operator="notEqual">
      <formula>$K$12+$L$12+$M$12+$N$12+$O$12</formula>
    </cfRule>
  </conditionalFormatting>
  <conditionalFormatting sqref="P12">
    <cfRule type="cellIs" dxfId="0" priority="289" stopIfTrue="1" operator="greaterThan">
      <formula>$D$12</formula>
    </cfRule>
    <cfRule type="cellIs" dxfId="0" priority="290" stopIfTrue="1" operator="notEqual">
      <formula>$Q$12+$R$12+$S$12+$T$12+$U$12</formula>
    </cfRule>
  </conditionalFormatting>
  <conditionalFormatting sqref="D13">
    <cfRule type="cellIs" dxfId="0" priority="221" stopIfTrue="1" operator="notEqual">
      <formula>$E$13+$F$13+$G$13+$H$13+$I$13</formula>
    </cfRule>
  </conditionalFormatting>
  <conditionalFormatting sqref="E13:I13">
    <cfRule type="cellIs" dxfId="0" priority="232" stopIfTrue="1" operator="greaterThan">
      <formula>$D$13</formula>
    </cfRule>
  </conditionalFormatting>
  <conditionalFormatting sqref="J13">
    <cfRule type="cellIs" dxfId="0" priority="247" stopIfTrue="1" operator="greaterThan">
      <formula>$D$13</formula>
    </cfRule>
    <cfRule type="cellIs" dxfId="0" priority="248" stopIfTrue="1" operator="notEqual">
      <formula>$K$13+$L$13+$M$13+$N$13+$O$13</formula>
    </cfRule>
  </conditionalFormatting>
  <conditionalFormatting sqref="P13">
    <cfRule type="cellIs" dxfId="0" priority="291" stopIfTrue="1" operator="greaterThan">
      <formula>$D$13</formula>
    </cfRule>
    <cfRule type="cellIs" dxfId="0" priority="292" stopIfTrue="1" operator="notEqual">
      <formula>$Q$13+$R$13+$S$13+$T$13+$U$13</formula>
    </cfRule>
  </conditionalFormatting>
  <conditionalFormatting sqref="D14">
    <cfRule type="cellIs" dxfId="0" priority="222" stopIfTrue="1" operator="notEqual">
      <formula>$E$14+$F$14+$G$14+$H$14+$I$14</formula>
    </cfRule>
  </conditionalFormatting>
  <conditionalFormatting sqref="E14:I14">
    <cfRule type="cellIs" dxfId="0" priority="233" stopIfTrue="1" operator="greaterThan">
      <formula>$D$14</formula>
    </cfRule>
  </conditionalFormatting>
  <conditionalFormatting sqref="J14">
    <cfRule type="cellIs" dxfId="0" priority="249" stopIfTrue="1" operator="greaterThan">
      <formula>$D$14</formula>
    </cfRule>
    <cfRule type="cellIs" dxfId="0" priority="250" stopIfTrue="1" operator="notEqual">
      <formula>$K$14+$L$14+$M$14+$N$14+$O$14</formula>
    </cfRule>
  </conditionalFormatting>
  <conditionalFormatting sqref="P14">
    <cfRule type="cellIs" dxfId="0" priority="293" stopIfTrue="1" operator="greaterThan">
      <formula>$D$14</formula>
    </cfRule>
    <cfRule type="cellIs" dxfId="0" priority="294" stopIfTrue="1" operator="notEqual">
      <formula>$Q$14+$R$14+$S$14+$T$14+$U$14</formula>
    </cfRule>
  </conditionalFormatting>
  <conditionalFormatting sqref="D15">
    <cfRule type="cellIs" dxfId="0" priority="223" stopIfTrue="1" operator="notEqual">
      <formula>$E$15+$F$15+$G$15+$H$15+$I$15</formula>
    </cfRule>
  </conditionalFormatting>
  <conditionalFormatting sqref="E15:I15">
    <cfRule type="cellIs" dxfId="0" priority="234" stopIfTrue="1" operator="greaterThan">
      <formula>$D$15</formula>
    </cfRule>
  </conditionalFormatting>
  <conditionalFormatting sqref="J15">
    <cfRule type="cellIs" dxfId="0" priority="251" stopIfTrue="1" operator="greaterThan">
      <formula>$D$15</formula>
    </cfRule>
    <cfRule type="cellIs" dxfId="0" priority="252" stopIfTrue="1" operator="notEqual">
      <formula>$K$15+$L$15+$M$15+$N$15+$O$15</formula>
    </cfRule>
  </conditionalFormatting>
  <conditionalFormatting sqref="P15">
    <cfRule type="cellIs" dxfId="0" priority="295" stopIfTrue="1" operator="greaterThan">
      <formula>$D$15</formula>
    </cfRule>
    <cfRule type="cellIs" dxfId="0" priority="296" stopIfTrue="1" operator="notEqual">
      <formula>$Q$15+$R$15+$S$15+$T$15+$U$15</formula>
    </cfRule>
  </conditionalFormatting>
  <conditionalFormatting sqref="D16">
    <cfRule type="cellIs" dxfId="0" priority="224" stopIfTrue="1" operator="notEqual">
      <formula>$E$16+$F$16+$G$16+$H$16+$I$16</formula>
    </cfRule>
  </conditionalFormatting>
  <conditionalFormatting sqref="E16:I16">
    <cfRule type="cellIs" dxfId="0" priority="235" stopIfTrue="1" operator="greaterThan">
      <formula>$D$16</formula>
    </cfRule>
  </conditionalFormatting>
  <conditionalFormatting sqref="J16">
    <cfRule type="cellIs" dxfId="0" priority="253" stopIfTrue="1" operator="greaterThan">
      <formula>$D$16</formula>
    </cfRule>
    <cfRule type="cellIs" dxfId="0" priority="254" stopIfTrue="1" operator="notEqual">
      <formula>$K$16+$L$16+$M$16+$N$16+$O$16</formula>
    </cfRule>
  </conditionalFormatting>
  <conditionalFormatting sqref="P16">
    <cfRule type="cellIs" dxfId="0" priority="297" stopIfTrue="1" operator="greaterThan">
      <formula>$D$16</formula>
    </cfRule>
    <cfRule type="cellIs" dxfId="0" priority="298" stopIfTrue="1" operator="notEqual">
      <formula>$Q$16+$R$16+$S$16+$T$16+$U$16</formula>
    </cfRule>
  </conditionalFormatting>
  <conditionalFormatting sqref="D17">
    <cfRule type="cellIs" dxfId="0" priority="225" stopIfTrue="1" operator="notEqual">
      <formula>$E$17+$F$17+$G$17+$H$17+$I$17</formula>
    </cfRule>
  </conditionalFormatting>
  <conditionalFormatting sqref="E17:I17">
    <cfRule type="cellIs" dxfId="0" priority="236" stopIfTrue="1" operator="greaterThan">
      <formula>$D$17</formula>
    </cfRule>
  </conditionalFormatting>
  <conditionalFormatting sqref="J17">
    <cfRule type="cellIs" dxfId="0" priority="255" stopIfTrue="1" operator="greaterThan">
      <formula>$D$17</formula>
    </cfRule>
    <cfRule type="cellIs" dxfId="0" priority="256" stopIfTrue="1" operator="notEqual">
      <formula>$K$17+$L$17+$M$17+$N$17+$O$17</formula>
    </cfRule>
  </conditionalFormatting>
  <conditionalFormatting sqref="P17">
    <cfRule type="cellIs" dxfId="0" priority="299" stopIfTrue="1" operator="greaterThan">
      <formula>$D$17</formula>
    </cfRule>
    <cfRule type="cellIs" dxfId="0" priority="300" stopIfTrue="1" operator="notEqual">
      <formula>$Q$17+$R$17+$S$17+$T$17+$U$17</formula>
    </cfRule>
  </conditionalFormatting>
  <conditionalFormatting sqref="D18">
    <cfRule type="cellIs" dxfId="0" priority="226" stopIfTrue="1" operator="notEqual">
      <formula>$E$18+$F$18+$G$18+$H$18+$I$18</formula>
    </cfRule>
  </conditionalFormatting>
  <conditionalFormatting sqref="E18:I18">
    <cfRule type="cellIs" dxfId="0" priority="237" stopIfTrue="1" operator="greaterThan">
      <formula>$D$18</formula>
    </cfRule>
  </conditionalFormatting>
  <conditionalFormatting sqref="J18">
    <cfRule type="cellIs" dxfId="0" priority="257" stopIfTrue="1" operator="greaterThan">
      <formula>$D$18</formula>
    </cfRule>
    <cfRule type="cellIs" dxfId="0" priority="258" stopIfTrue="1" operator="notEqual">
      <formula>$K$18+$L$18+$M$18+$N$18+$O$18</formula>
    </cfRule>
  </conditionalFormatting>
  <conditionalFormatting sqref="P18">
    <cfRule type="cellIs" dxfId="0" priority="301" stopIfTrue="1" operator="greaterThan">
      <formula>$D$18</formula>
    </cfRule>
    <cfRule type="cellIs" dxfId="0" priority="302" stopIfTrue="1" operator="notEqual">
      <formula>$Q$18+$R$18+$S$18+$T$18+$U$18</formula>
    </cfRule>
  </conditionalFormatting>
  <conditionalFormatting sqref="D19">
    <cfRule type="cellIs" dxfId="0" priority="227" stopIfTrue="1" operator="notEqual">
      <formula>$E$19+$F$19+$G$19+$H$19+$I$19</formula>
    </cfRule>
  </conditionalFormatting>
  <conditionalFormatting sqref="E19:I19">
    <cfRule type="cellIs" dxfId="0" priority="238" stopIfTrue="1" operator="greaterThan">
      <formula>$D$19</formula>
    </cfRule>
  </conditionalFormatting>
  <conditionalFormatting sqref="J19">
    <cfRule type="cellIs" dxfId="0" priority="259" stopIfTrue="1" operator="greaterThan">
      <formula>$D$19</formula>
    </cfRule>
    <cfRule type="cellIs" dxfId="0" priority="260" stopIfTrue="1" operator="notEqual">
      <formula>$K$19+$L$19+$M$19+$N$19+$O$19</formula>
    </cfRule>
  </conditionalFormatting>
  <conditionalFormatting sqref="P19">
    <cfRule type="cellIs" dxfId="0" priority="303" stopIfTrue="1" operator="greaterThan">
      <formula>$D$19</formula>
    </cfRule>
    <cfRule type="cellIs" dxfId="0" priority="304" stopIfTrue="1" operator="notEqual">
      <formula>$Q$19+$R$19+$S$19+$T$19+$U$19</formula>
    </cfRule>
  </conditionalFormatting>
  <conditionalFormatting sqref="D20">
    <cfRule type="cellIs" dxfId="0" priority="130" stopIfTrue="1" operator="notEqual">
      <formula>$E$20+$F$20+$G$20+$H$20+$I$20</formula>
    </cfRule>
  </conditionalFormatting>
  <conditionalFormatting sqref="E20:I20">
    <cfRule type="cellIs" dxfId="0" priority="136" stopIfTrue="1" operator="greaterThan">
      <formula>$D$20</formula>
    </cfRule>
  </conditionalFormatting>
  <conditionalFormatting sqref="J20">
    <cfRule type="cellIs" dxfId="0" priority="142" stopIfTrue="1" operator="greaterThan">
      <formula>$D$20</formula>
    </cfRule>
    <cfRule type="cellIs" dxfId="0" priority="143" stopIfTrue="1" operator="notEqual">
      <formula>$K$20+$L$20+$M$20+$N$20+$O$20</formula>
    </cfRule>
  </conditionalFormatting>
  <conditionalFormatting sqref="P20">
    <cfRule type="cellIs" dxfId="0" priority="166" stopIfTrue="1" operator="greaterThan">
      <formula>$D$20</formula>
    </cfRule>
    <cfRule type="cellIs" dxfId="0" priority="167" stopIfTrue="1" operator="notEqual">
      <formula>$Q$20+$R$20+$S$20+$T$20+$U$20</formula>
    </cfRule>
  </conditionalFormatting>
  <conditionalFormatting sqref="D21">
    <cfRule type="cellIs" dxfId="0" priority="131" stopIfTrue="1" operator="notEqual">
      <formula>$E$21+$F$21+$G$21+$H$21+$I$21</formula>
    </cfRule>
  </conditionalFormatting>
  <conditionalFormatting sqref="E21:I21">
    <cfRule type="cellIs" dxfId="0" priority="137" stopIfTrue="1" operator="greaterThan">
      <formula>$D$21</formula>
    </cfRule>
  </conditionalFormatting>
  <conditionalFormatting sqref="G21">
    <cfRule type="cellIs" dxfId="0" priority="63" stopIfTrue="1" operator="greaterThan">
      <formula>$D$21</formula>
    </cfRule>
  </conditionalFormatting>
  <conditionalFormatting sqref="H21">
    <cfRule type="cellIs" dxfId="0" priority="92" stopIfTrue="1" operator="greaterThan">
      <formula>$D$21</formula>
    </cfRule>
  </conditionalFormatting>
  <conditionalFormatting sqref="J21">
    <cfRule type="cellIs" dxfId="0" priority="144" stopIfTrue="1" operator="greaterThan">
      <formula>$D$21</formula>
    </cfRule>
    <cfRule type="cellIs" dxfId="0" priority="145" stopIfTrue="1" operator="notEqual">
      <formula>$K$21+$L$21+$M$21+$N$21+$O$21</formula>
    </cfRule>
  </conditionalFormatting>
  <conditionalFormatting sqref="P21">
    <cfRule type="cellIs" dxfId="0" priority="168" stopIfTrue="1" operator="greaterThan">
      <formula>$D$21</formula>
    </cfRule>
    <cfRule type="cellIs" dxfId="0" priority="169" stopIfTrue="1" operator="notEqual">
      <formula>$Q$21+$R$21+$S$21+$T$21+$U$21</formula>
    </cfRule>
  </conditionalFormatting>
  <conditionalFormatting sqref="D22">
    <cfRule type="cellIs" dxfId="0" priority="132" stopIfTrue="1" operator="notEqual">
      <formula>$E$22+$F$22+$G$22+$H$22+$I$22</formula>
    </cfRule>
  </conditionalFormatting>
  <conditionalFormatting sqref="E22:I22">
    <cfRule type="cellIs" dxfId="0" priority="138" stopIfTrue="1" operator="greaterThan">
      <formula>$D$22</formula>
    </cfRule>
  </conditionalFormatting>
  <conditionalFormatting sqref="J22">
    <cfRule type="cellIs" dxfId="0" priority="146" stopIfTrue="1" operator="greaterThan">
      <formula>$D$22</formula>
    </cfRule>
    <cfRule type="cellIs" dxfId="0" priority="147" stopIfTrue="1" operator="notEqual">
      <formula>$K$22+$L$22+$M$22+$N$22+$O$22</formula>
    </cfRule>
  </conditionalFormatting>
  <conditionalFormatting sqref="P22">
    <cfRule type="cellIs" dxfId="0" priority="170" stopIfTrue="1" operator="greaterThan">
      <formula>$D$22</formula>
    </cfRule>
    <cfRule type="cellIs" dxfId="0" priority="171" stopIfTrue="1" operator="notEqual">
      <formula>$Q$22+$R$22+$S$22+$T$22+$U$22</formula>
    </cfRule>
  </conditionalFormatting>
  <conditionalFormatting sqref="D23">
    <cfRule type="cellIs" dxfId="0" priority="133" stopIfTrue="1" operator="notEqual">
      <formula>$E$23+$F$23+$G$23+$H$23+$I$23</formula>
    </cfRule>
  </conditionalFormatting>
  <conditionalFormatting sqref="E23:I23">
    <cfRule type="cellIs" dxfId="0" priority="139" stopIfTrue="1" operator="greaterThan">
      <formula>$D$23</formula>
    </cfRule>
  </conditionalFormatting>
  <conditionalFormatting sqref="J23">
    <cfRule type="cellIs" dxfId="0" priority="148" stopIfTrue="1" operator="greaterThan">
      <formula>$D$23</formula>
    </cfRule>
    <cfRule type="cellIs" dxfId="0" priority="149" stopIfTrue="1" operator="notEqual">
      <formula>$K$23+$L$23+$M$23+$N$23+$O$23</formula>
    </cfRule>
  </conditionalFormatting>
  <conditionalFormatting sqref="P23">
    <cfRule type="cellIs" dxfId="0" priority="172" stopIfTrue="1" operator="greaterThan">
      <formula>$D$23</formula>
    </cfRule>
    <cfRule type="cellIs" dxfId="0" priority="173" stopIfTrue="1" operator="notEqual">
      <formula>$Q$23+$R$23+$S$23+$T$23+$U$23</formula>
    </cfRule>
  </conditionalFormatting>
  <conditionalFormatting sqref="D24">
    <cfRule type="cellIs" dxfId="0" priority="134" stopIfTrue="1" operator="notEqual">
      <formula>$E$24+$F$24+$G$24+$H$24+$I$24</formula>
    </cfRule>
  </conditionalFormatting>
  <conditionalFormatting sqref="E24:I24">
    <cfRule type="cellIs" dxfId="0" priority="140" stopIfTrue="1" operator="greaterThan">
      <formula>$D$24</formula>
    </cfRule>
  </conditionalFormatting>
  <conditionalFormatting sqref="J24">
    <cfRule type="cellIs" dxfId="0" priority="150" stopIfTrue="1" operator="greaterThan">
      <formula>$D$24</formula>
    </cfRule>
    <cfRule type="cellIs" dxfId="0" priority="151" stopIfTrue="1" operator="notEqual">
      <formula>$K$24+$L$24+$M$24+$N$24+$O$24</formula>
    </cfRule>
  </conditionalFormatting>
  <conditionalFormatting sqref="P24">
    <cfRule type="cellIs" dxfId="0" priority="174" stopIfTrue="1" operator="greaterThan">
      <formula>$D$24</formula>
    </cfRule>
    <cfRule type="cellIs" dxfId="0" priority="175" stopIfTrue="1" operator="notEqual">
      <formula>$Q$24+$R$24+$S$24+$T$24+$U$24</formula>
    </cfRule>
  </conditionalFormatting>
  <conditionalFormatting sqref="D25">
    <cfRule type="cellIs" dxfId="0" priority="135" stopIfTrue="1" operator="notEqual">
      <formula>$E$25+$F$25+$G$25+$H$25+$I$25</formula>
    </cfRule>
  </conditionalFormatting>
  <conditionalFormatting sqref="E25:I25">
    <cfRule type="cellIs" dxfId="0" priority="141" stopIfTrue="1" operator="greaterThan">
      <formula>$D$25</formula>
    </cfRule>
  </conditionalFormatting>
  <conditionalFormatting sqref="J25">
    <cfRule type="cellIs" dxfId="0" priority="152" stopIfTrue="1" operator="greaterThan">
      <formula>$D$25</formula>
    </cfRule>
    <cfRule type="cellIs" dxfId="0" priority="153" stopIfTrue="1" operator="notEqual">
      <formula>$K$25+$L$25+$M$25+$N$25+$O$25</formula>
    </cfRule>
  </conditionalFormatting>
  <conditionalFormatting sqref="P25">
    <cfRule type="cellIs" dxfId="0" priority="176" stopIfTrue="1" operator="greaterThan">
      <formula>$D$25</formula>
    </cfRule>
    <cfRule type="cellIs" dxfId="0" priority="177" stopIfTrue="1" operator="notEqual">
      <formula>$Q$25+$R$25+$S$25+$T$25+$U$25</formula>
    </cfRule>
  </conditionalFormatting>
  <conditionalFormatting sqref="D26">
    <cfRule type="cellIs" dxfId="0" priority="178" stopIfTrue="1" operator="notEqual">
      <formula>$E$26+$F$26+$G$26+$H$26+$I$26</formula>
    </cfRule>
  </conditionalFormatting>
  <conditionalFormatting sqref="E26:I26">
    <cfRule type="cellIs" dxfId="0" priority="180" stopIfTrue="1" operator="greaterThan">
      <formula>$D$26</formula>
    </cfRule>
  </conditionalFormatting>
  <conditionalFormatting sqref="J26">
    <cfRule type="cellIs" dxfId="0" priority="182" stopIfTrue="1" operator="greaterThan">
      <formula>$D$26</formula>
    </cfRule>
    <cfRule type="cellIs" dxfId="0" priority="183" stopIfTrue="1" operator="lessThan">
      <formula>$K$26+$L$26+$M$26+$N$26+$O$26</formula>
    </cfRule>
  </conditionalFormatting>
  <conditionalFormatting sqref="P26">
    <cfRule type="cellIs" dxfId="0" priority="186" stopIfTrue="1" operator="greaterThan">
      <formula>$D$26</formula>
    </cfRule>
    <cfRule type="cellIs" dxfId="0" priority="187" stopIfTrue="1" operator="lessThan">
      <formula>$Q$26+$R$26+$S$26</formula>
    </cfRule>
  </conditionalFormatting>
  <conditionalFormatting sqref="D27">
    <cfRule type="cellIs" dxfId="0" priority="179" stopIfTrue="1" operator="notEqual">
      <formula>$E$27+$F$27+$G$27+$H$27+$I$27</formula>
    </cfRule>
  </conditionalFormatting>
  <conditionalFormatting sqref="E27:I27">
    <cfRule type="cellIs" dxfId="0" priority="181" stopIfTrue="1" operator="greaterThan">
      <formula>$D$27</formula>
    </cfRule>
  </conditionalFormatting>
  <conditionalFormatting sqref="J27">
    <cfRule type="cellIs" dxfId="0" priority="184" stopIfTrue="1" operator="greaterThan">
      <formula>$D$27</formula>
    </cfRule>
    <cfRule type="cellIs" dxfId="0" priority="185" stopIfTrue="1" operator="notEqual">
      <formula>$K$27+$L$27+$M$27+$N$27+$O$27</formula>
    </cfRule>
  </conditionalFormatting>
  <conditionalFormatting sqref="P27">
    <cfRule type="cellIs" dxfId="0" priority="188" stopIfTrue="1" operator="greaterThan">
      <formula>$D$27</formula>
    </cfRule>
    <cfRule type="cellIs" dxfId="0" priority="189" stopIfTrue="1" operator="notEqual">
      <formula>$Q$27+$R$27+$S$27+$T$27+$U$27</formula>
    </cfRule>
  </conditionalFormatting>
  <conditionalFormatting sqref="D28">
    <cfRule type="cellIs" dxfId="0" priority="194" stopIfTrue="1" operator="notEqual">
      <formula>$E$28+$F$28+$G$28+$H$28+$I$28</formula>
    </cfRule>
  </conditionalFormatting>
  <conditionalFormatting sqref="E28:I28">
    <cfRule type="cellIs" dxfId="0" priority="196" stopIfTrue="1" operator="greaterThan">
      <formula>$D$28</formula>
    </cfRule>
  </conditionalFormatting>
  <conditionalFormatting sqref="J28">
    <cfRule type="cellIs" dxfId="0" priority="198" stopIfTrue="1" operator="greaterThan">
      <formula>$D$28</formula>
    </cfRule>
    <cfRule type="cellIs" dxfId="0" priority="199" stopIfTrue="1" operator="notEqual">
      <formula>$K$28+$L$28+$M$28+$N$28+$O$28</formula>
    </cfRule>
  </conditionalFormatting>
  <conditionalFormatting sqref="P28">
    <cfRule type="cellIs" dxfId="3" priority="2" stopIfTrue="1" operator="notEqual">
      <formula>$Q$28+$R$28+$S$28+$T$28+$U$28</formula>
    </cfRule>
  </conditionalFormatting>
  <conditionalFormatting sqref="D29">
    <cfRule type="cellIs" dxfId="0" priority="195" stopIfTrue="1" operator="notEqual">
      <formula>$E$29+$F$29+$G$29+$H$29+$I$29</formula>
    </cfRule>
  </conditionalFormatting>
  <conditionalFormatting sqref="E29:I29">
    <cfRule type="cellIs" dxfId="0" priority="197" stopIfTrue="1" operator="greaterThan">
      <formula>$D$29</formula>
    </cfRule>
  </conditionalFormatting>
  <conditionalFormatting sqref="J29">
    <cfRule type="cellIs" dxfId="0" priority="200" stopIfTrue="1" operator="greaterThan">
      <formula>$D$29</formula>
    </cfRule>
    <cfRule type="cellIs" dxfId="0" priority="201" stopIfTrue="1" operator="notEqual">
      <formula>$K$29+$L$29+$M$29+$N$29+$O$29</formula>
    </cfRule>
  </conditionalFormatting>
  <conditionalFormatting sqref="P29">
    <cfRule type="cellIs" dxfId="3" priority="1" stopIfTrue="1" operator="notEqual">
      <formula>$Q$29+$R$29+$S$29+$T$29+$U$29</formula>
    </cfRule>
  </conditionalFormatting>
  <conditionalFormatting sqref="D30">
    <cfRule type="cellIs" dxfId="0" priority="332" stopIfTrue="1" operator="notEqual">
      <formula>$E$30+$F$30+$G$30+$H$30+$I$30</formula>
    </cfRule>
  </conditionalFormatting>
  <conditionalFormatting sqref="E30:I30">
    <cfRule type="cellIs" dxfId="0" priority="333" stopIfTrue="1" operator="greaterThan">
      <formula>$D$30</formula>
    </cfRule>
  </conditionalFormatting>
  <conditionalFormatting sqref="J30">
    <cfRule type="cellIs" dxfId="0" priority="334" stopIfTrue="1" operator="greaterThan">
      <formula>$D$30</formula>
    </cfRule>
    <cfRule type="cellIs" dxfId="0" priority="335" stopIfTrue="1" operator="notEqual">
      <formula>$K$30+$L$30+$M$30+$N$30+$O$30</formula>
    </cfRule>
  </conditionalFormatting>
  <conditionalFormatting sqref="P30">
    <cfRule type="cellIs" dxfId="0" priority="339" stopIfTrue="1" operator="greaterThan">
      <formula>$D$30</formula>
    </cfRule>
    <cfRule type="cellIs" dxfId="0" priority="340" stopIfTrue="1" operator="notEqual">
      <formula>$Q$30+$R$30+$S$30+$T$30+$U$30</formula>
    </cfRule>
  </conditionalFormatting>
  <conditionalFormatting sqref="D31">
    <cfRule type="cellIs" dxfId="0" priority="341" stopIfTrue="1" operator="notEqual">
      <formula>$E$31+$F$31+$G$31+$H$31+$I$31</formula>
    </cfRule>
  </conditionalFormatting>
  <conditionalFormatting sqref="E31:I31">
    <cfRule type="cellIs" dxfId="0" priority="342" stopIfTrue="1" operator="greaterThan">
      <formula>$D$31</formula>
    </cfRule>
  </conditionalFormatting>
  <conditionalFormatting sqref="J31">
    <cfRule type="cellIs" dxfId="0" priority="343" stopIfTrue="1" operator="greaterThan">
      <formula>$D$31</formula>
    </cfRule>
    <cfRule type="cellIs" dxfId="0" priority="344" stopIfTrue="1" operator="notEqual">
      <formula>$K$31+$L$31+$M$31+$N$31+$O$31</formula>
    </cfRule>
  </conditionalFormatting>
  <conditionalFormatting sqref="P31">
    <cfRule type="cellIs" dxfId="0" priority="348" stopIfTrue="1" operator="greaterThan">
      <formula>$D$31</formula>
    </cfRule>
    <cfRule type="cellIs" dxfId="0" priority="349" stopIfTrue="1" operator="notEqual">
      <formula>$Q$31+$R$31+$S$31+$T$31+$U$31</formula>
    </cfRule>
  </conditionalFormatting>
  <conditionalFormatting sqref="D32">
    <cfRule type="cellIs" dxfId="0" priority="350" stopIfTrue="1" operator="notEqual">
      <formula>$E$32+$F$32+$G$32+$H$32+$I$32</formula>
    </cfRule>
  </conditionalFormatting>
  <conditionalFormatting sqref="E32:I32">
    <cfRule type="cellIs" dxfId="0" priority="351" stopIfTrue="1" operator="greaterThan">
      <formula>$D$32</formula>
    </cfRule>
  </conditionalFormatting>
  <conditionalFormatting sqref="J32">
    <cfRule type="cellIs" dxfId="0" priority="352" stopIfTrue="1" operator="greaterThan">
      <formula>$D$32</formula>
    </cfRule>
    <cfRule type="cellIs" dxfId="0" priority="353" stopIfTrue="1" operator="notEqual">
      <formula>$K$32+$L$32+$M$32+$N$32+$O$32</formula>
    </cfRule>
  </conditionalFormatting>
  <conditionalFormatting sqref="P32">
    <cfRule type="cellIs" dxfId="0" priority="356" stopIfTrue="1" operator="greaterThan">
      <formula>$D$32</formula>
    </cfRule>
    <cfRule type="cellIs" dxfId="0" priority="357" stopIfTrue="1" operator="notEqual">
      <formula>$Q$32+$R$32+$S$32+$T$32+$U$32</formula>
    </cfRule>
  </conditionalFormatting>
  <conditionalFormatting sqref="D33">
    <cfRule type="cellIs" dxfId="0" priority="359" stopIfTrue="1" operator="notEqual">
      <formula>$E$33+$F$33+$G$33+$H$33+$I$33</formula>
    </cfRule>
  </conditionalFormatting>
  <conditionalFormatting sqref="E33:I33">
    <cfRule type="cellIs" dxfId="0" priority="360" stopIfTrue="1" operator="greaterThan">
      <formula>$D$33</formula>
    </cfRule>
  </conditionalFormatting>
  <conditionalFormatting sqref="J33">
    <cfRule type="cellIs" dxfId="0" priority="361" stopIfTrue="1" operator="greaterThan">
      <formula>$D$33</formula>
    </cfRule>
    <cfRule type="cellIs" dxfId="0" priority="362" stopIfTrue="1" operator="notEqual">
      <formula>$K$33+$L$33+$M$33+$N$33+$O$33</formula>
    </cfRule>
  </conditionalFormatting>
  <conditionalFormatting sqref="P33">
    <cfRule type="cellIs" dxfId="0" priority="366" stopIfTrue="1" operator="greaterThan">
      <formula>$D$33</formula>
    </cfRule>
    <cfRule type="cellIs" dxfId="0" priority="367" stopIfTrue="1" operator="notEqual">
      <formula>$Q$33+$R$33+$S$33+$T$33+$U$33</formula>
    </cfRule>
  </conditionalFormatting>
  <conditionalFormatting sqref="D34">
    <cfRule type="cellIs" dxfId="0" priority="368" stopIfTrue="1" operator="notEqual">
      <formula>$E$34+$F$34+$G$34+$H$34+$I$34</formula>
    </cfRule>
  </conditionalFormatting>
  <conditionalFormatting sqref="E34:I34">
    <cfRule type="cellIs" dxfId="0" priority="369" stopIfTrue="1" operator="greaterThan">
      <formula>$D$34</formula>
    </cfRule>
  </conditionalFormatting>
  <conditionalFormatting sqref="J34">
    <cfRule type="cellIs" dxfId="0" priority="370" stopIfTrue="1" operator="greaterThan">
      <formula>$D$34</formula>
    </cfRule>
    <cfRule type="cellIs" dxfId="0" priority="371" stopIfTrue="1" operator="notEqual">
      <formula>$K$34+$L$34+$M$34+$N$34+$O$34</formula>
    </cfRule>
  </conditionalFormatting>
  <conditionalFormatting sqref="P34">
    <cfRule type="cellIs" dxfId="0" priority="375" stopIfTrue="1" operator="greaterThan">
      <formula>$D$34</formula>
    </cfRule>
    <cfRule type="cellIs" dxfId="0" priority="376" stopIfTrue="1" operator="notEqual">
      <formula>$Q$34+$R$34+$S$34+$T$34+$U$34</formula>
    </cfRule>
  </conditionalFormatting>
  <conditionalFormatting sqref="K6;Q6">
    <cfRule type="cellIs" dxfId="0" priority="323" stopIfTrue="1" operator="greaterThan">
      <formula>$E$6</formula>
    </cfRule>
  </conditionalFormatting>
  <conditionalFormatting sqref="L6;R6">
    <cfRule type="cellIs" dxfId="0" priority="326" stopIfTrue="1" operator="greaterThan">
      <formula>$F$6</formula>
    </cfRule>
  </conditionalFormatting>
  <conditionalFormatting sqref="M6;S6">
    <cfRule type="cellIs" dxfId="0" priority="25" stopIfTrue="1" operator="greaterThan">
      <formula>$G$6</formula>
    </cfRule>
  </conditionalFormatting>
  <conditionalFormatting sqref="N6;T6">
    <cfRule type="cellIs" dxfId="0" priority="54" stopIfTrue="1" operator="greaterThan">
      <formula>$H$6</formula>
    </cfRule>
  </conditionalFormatting>
  <conditionalFormatting sqref="O6;U6">
    <cfRule type="cellIs" dxfId="0" priority="329" stopIfTrue="1" operator="greaterThan">
      <formula>$I$6</formula>
    </cfRule>
  </conditionalFormatting>
  <conditionalFormatting sqref="K7;Q7">
    <cfRule type="cellIs" dxfId="0" priority="324" stopIfTrue="1" operator="greaterThan">
      <formula>$E$7</formula>
    </cfRule>
  </conditionalFormatting>
  <conditionalFormatting sqref="L7;R7">
    <cfRule type="cellIs" dxfId="0" priority="327" stopIfTrue="1" operator="greaterThan">
      <formula>$F$7</formula>
    </cfRule>
  </conditionalFormatting>
  <conditionalFormatting sqref="M7;S7">
    <cfRule type="cellIs" dxfId="0" priority="26" stopIfTrue="1" operator="greaterThan">
      <formula>$G$7</formula>
    </cfRule>
  </conditionalFormatting>
  <conditionalFormatting sqref="N7;T7">
    <cfRule type="cellIs" dxfId="0" priority="55" stopIfTrue="1" operator="greaterThan">
      <formula>$H$7</formula>
    </cfRule>
  </conditionalFormatting>
  <conditionalFormatting sqref="O7;U7">
    <cfRule type="cellIs" dxfId="0" priority="330" stopIfTrue="1" operator="greaterThan">
      <formula>$I$7</formula>
    </cfRule>
  </conditionalFormatting>
  <conditionalFormatting sqref="K8;Q8">
    <cfRule type="cellIs" dxfId="0" priority="325" stopIfTrue="1" operator="greaterThan">
      <formula>$E$8</formula>
    </cfRule>
  </conditionalFormatting>
  <conditionalFormatting sqref="L8;R8">
    <cfRule type="cellIs" dxfId="0" priority="328" stopIfTrue="1" operator="greaterThan">
      <formula>$F$8</formula>
    </cfRule>
  </conditionalFormatting>
  <conditionalFormatting sqref="M8;S8">
    <cfRule type="cellIs" dxfId="0" priority="27" stopIfTrue="1" operator="greaterThan">
      <formula>$G$8</formula>
    </cfRule>
  </conditionalFormatting>
  <conditionalFormatting sqref="N8;T8">
    <cfRule type="cellIs" dxfId="0" priority="56" stopIfTrue="1" operator="greaterThan">
      <formula>$H$8</formula>
    </cfRule>
  </conditionalFormatting>
  <conditionalFormatting sqref="O8;U8">
    <cfRule type="cellIs" dxfId="0" priority="331" stopIfTrue="1" operator="greaterThan">
      <formula>$I$8</formula>
    </cfRule>
  </conditionalFormatting>
  <conditionalFormatting sqref="K9;Q9">
    <cfRule type="cellIs" dxfId="0" priority="261" stopIfTrue="1" operator="greaterThan">
      <formula>$E$9</formula>
    </cfRule>
  </conditionalFormatting>
  <conditionalFormatting sqref="L9;R9">
    <cfRule type="cellIs" dxfId="0" priority="206" stopIfTrue="1" operator="greaterThan">
      <formula>$F$9</formula>
    </cfRule>
  </conditionalFormatting>
  <conditionalFormatting sqref="M9;S9">
    <cfRule type="cellIs" dxfId="0" priority="14" stopIfTrue="1" operator="greaterThan">
      <formula>$G$9</formula>
    </cfRule>
  </conditionalFormatting>
  <conditionalFormatting sqref="N9;T9">
    <cfRule type="cellIs" dxfId="0" priority="43" stopIfTrue="1" operator="greaterThan">
      <formula>$H$9</formula>
    </cfRule>
  </conditionalFormatting>
  <conditionalFormatting sqref="O9;U9">
    <cfRule type="cellIs" dxfId="0" priority="272" stopIfTrue="1" operator="greaterThan">
      <formula>$I$9</formula>
    </cfRule>
  </conditionalFormatting>
  <conditionalFormatting sqref="K10;Q10">
    <cfRule type="cellIs" dxfId="0" priority="262" stopIfTrue="1" operator="greaterThan">
      <formula>$E$10</formula>
    </cfRule>
  </conditionalFormatting>
  <conditionalFormatting sqref="L10;R10">
    <cfRule type="cellIs" dxfId="0" priority="207" stopIfTrue="1" operator="greaterThan">
      <formula>$F$10</formula>
    </cfRule>
  </conditionalFormatting>
  <conditionalFormatting sqref="M10;S10">
    <cfRule type="cellIs" dxfId="0" priority="15" stopIfTrue="1" operator="greaterThan">
      <formula>$G$10</formula>
    </cfRule>
  </conditionalFormatting>
  <conditionalFormatting sqref="N10;T10">
    <cfRule type="cellIs" dxfId="0" priority="44" stopIfTrue="1" operator="greaterThan">
      <formula>$H$10</formula>
    </cfRule>
  </conditionalFormatting>
  <conditionalFormatting sqref="O10;U10">
    <cfRule type="cellIs" dxfId="0" priority="273" stopIfTrue="1" operator="greaterThan">
      <formula>$I$10</formula>
    </cfRule>
  </conditionalFormatting>
  <conditionalFormatting sqref="K11;Q11">
    <cfRule type="cellIs" dxfId="0" priority="263" stopIfTrue="1" operator="greaterThan">
      <formula>$E$11</formula>
    </cfRule>
  </conditionalFormatting>
  <conditionalFormatting sqref="L11;R11">
    <cfRule type="cellIs" dxfId="0" priority="208" stopIfTrue="1" operator="greaterThan">
      <formula>$F$11</formula>
    </cfRule>
  </conditionalFormatting>
  <conditionalFormatting sqref="M11;S11">
    <cfRule type="cellIs" dxfId="0" priority="16" stopIfTrue="1" operator="greaterThan">
      <formula>$G$11</formula>
    </cfRule>
  </conditionalFormatting>
  <conditionalFormatting sqref="N11;T11">
    <cfRule type="cellIs" dxfId="0" priority="45" stopIfTrue="1" operator="greaterThan">
      <formula>$H$11</formula>
    </cfRule>
  </conditionalFormatting>
  <conditionalFormatting sqref="O11;U11">
    <cfRule type="cellIs" dxfId="0" priority="274" stopIfTrue="1" operator="greaterThan">
      <formula>$I$11</formula>
    </cfRule>
  </conditionalFormatting>
  <conditionalFormatting sqref="K12;Q12">
    <cfRule type="cellIs" dxfId="0" priority="264" stopIfTrue="1" operator="greaterThan">
      <formula>$E$12</formula>
    </cfRule>
  </conditionalFormatting>
  <conditionalFormatting sqref="L12;R12">
    <cfRule type="cellIs" dxfId="0" priority="209" stopIfTrue="1" operator="greaterThan">
      <formula>$F$12</formula>
    </cfRule>
  </conditionalFormatting>
  <conditionalFormatting sqref="M12;S12">
    <cfRule type="cellIs" dxfId="0" priority="17" stopIfTrue="1" operator="greaterThan">
      <formula>$G$12</formula>
    </cfRule>
  </conditionalFormatting>
  <conditionalFormatting sqref="N12;T12">
    <cfRule type="cellIs" dxfId="0" priority="46" stopIfTrue="1" operator="greaterThan">
      <formula>$H$12</formula>
    </cfRule>
  </conditionalFormatting>
  <conditionalFormatting sqref="O12;U12">
    <cfRule type="cellIs" dxfId="0" priority="275" stopIfTrue="1" operator="greaterThan">
      <formula>$I$12</formula>
    </cfRule>
  </conditionalFormatting>
  <conditionalFormatting sqref="K13;Q13">
    <cfRule type="cellIs" dxfId="0" priority="265" stopIfTrue="1" operator="greaterThan">
      <formula>$E$13</formula>
    </cfRule>
  </conditionalFormatting>
  <conditionalFormatting sqref="L13;R13">
    <cfRule type="cellIs" dxfId="0" priority="210" stopIfTrue="1" operator="greaterThan">
      <formula>$F$13</formula>
    </cfRule>
  </conditionalFormatting>
  <conditionalFormatting sqref="M13;S13">
    <cfRule type="cellIs" dxfId="0" priority="18" stopIfTrue="1" operator="greaterThan">
      <formula>$G$13</formula>
    </cfRule>
  </conditionalFormatting>
  <conditionalFormatting sqref="N13;T13">
    <cfRule type="cellIs" dxfId="0" priority="47" stopIfTrue="1" operator="greaterThan">
      <formula>$H$13</formula>
    </cfRule>
  </conditionalFormatting>
  <conditionalFormatting sqref="O13;U13">
    <cfRule type="cellIs" dxfId="0" priority="276" stopIfTrue="1" operator="greaterThan">
      <formula>$I$13</formula>
    </cfRule>
  </conditionalFormatting>
  <conditionalFormatting sqref="K14;Q14">
    <cfRule type="cellIs" dxfId="0" priority="266" stopIfTrue="1" operator="greaterThan">
      <formula>$E$14</formula>
    </cfRule>
  </conditionalFormatting>
  <conditionalFormatting sqref="L14;R14">
    <cfRule type="cellIs" dxfId="0" priority="211" stopIfTrue="1" operator="greaterThan">
      <formula>$F$14</formula>
    </cfRule>
  </conditionalFormatting>
  <conditionalFormatting sqref="M14;S14">
    <cfRule type="cellIs" dxfId="0" priority="19" stopIfTrue="1" operator="greaterThan">
      <formula>$G$14</formula>
    </cfRule>
  </conditionalFormatting>
  <conditionalFormatting sqref="N14;T14">
    <cfRule type="cellIs" dxfId="0" priority="48" stopIfTrue="1" operator="greaterThan">
      <formula>$H$14</formula>
    </cfRule>
  </conditionalFormatting>
  <conditionalFormatting sqref="O14;U14">
    <cfRule type="cellIs" dxfId="0" priority="277" stopIfTrue="1" operator="greaterThan">
      <formula>$I$14</formula>
    </cfRule>
  </conditionalFormatting>
  <conditionalFormatting sqref="K15;Q15">
    <cfRule type="cellIs" dxfId="0" priority="267" stopIfTrue="1" operator="greaterThan">
      <formula>$E$15</formula>
    </cfRule>
  </conditionalFormatting>
  <conditionalFormatting sqref="L15;R15">
    <cfRule type="cellIs" dxfId="0" priority="212" stopIfTrue="1" operator="greaterThan">
      <formula>$F$15</formula>
    </cfRule>
  </conditionalFormatting>
  <conditionalFormatting sqref="M15;S15">
    <cfRule type="cellIs" dxfId="0" priority="20" stopIfTrue="1" operator="greaterThan">
      <formula>$G$15</formula>
    </cfRule>
  </conditionalFormatting>
  <conditionalFormatting sqref="N15;T15">
    <cfRule type="cellIs" dxfId="0" priority="49" stopIfTrue="1" operator="greaterThan">
      <formula>$H$15</formula>
    </cfRule>
  </conditionalFormatting>
  <conditionalFormatting sqref="O15;U15">
    <cfRule type="cellIs" dxfId="0" priority="278" stopIfTrue="1" operator="greaterThan">
      <formula>$I$15</formula>
    </cfRule>
  </conditionalFormatting>
  <conditionalFormatting sqref="K16;Q16">
    <cfRule type="cellIs" dxfId="0" priority="268" stopIfTrue="1" operator="greaterThan">
      <formula>$E$16</formula>
    </cfRule>
  </conditionalFormatting>
  <conditionalFormatting sqref="L16;R16">
    <cfRule type="cellIs" dxfId="0" priority="213" stopIfTrue="1" operator="greaterThan">
      <formula>$F$16</formula>
    </cfRule>
  </conditionalFormatting>
  <conditionalFormatting sqref="M16;S16">
    <cfRule type="cellIs" dxfId="0" priority="21" stopIfTrue="1" operator="greaterThan">
      <formula>$G$16</formula>
    </cfRule>
  </conditionalFormatting>
  <conditionalFormatting sqref="N16;T16">
    <cfRule type="cellIs" dxfId="0" priority="50" stopIfTrue="1" operator="greaterThan">
      <formula>$H$16</formula>
    </cfRule>
  </conditionalFormatting>
  <conditionalFormatting sqref="O16;U16">
    <cfRule type="cellIs" dxfId="0" priority="279" stopIfTrue="1" operator="greaterThan">
      <formula>$I$16</formula>
    </cfRule>
  </conditionalFormatting>
  <conditionalFormatting sqref="K17;Q17">
    <cfRule type="cellIs" dxfId="0" priority="269" stopIfTrue="1" operator="greaterThan">
      <formula>$E$17</formula>
    </cfRule>
  </conditionalFormatting>
  <conditionalFormatting sqref="L17;R17">
    <cfRule type="cellIs" dxfId="0" priority="214" stopIfTrue="1" operator="greaterThan">
      <formula>$F$17</formula>
    </cfRule>
  </conditionalFormatting>
  <conditionalFormatting sqref="M17;S17">
    <cfRule type="cellIs" dxfId="0" priority="22" stopIfTrue="1" operator="greaterThan">
      <formula>$G$17</formula>
    </cfRule>
  </conditionalFormatting>
  <conditionalFormatting sqref="N17;T17">
    <cfRule type="cellIs" dxfId="0" priority="51" stopIfTrue="1" operator="greaterThan">
      <formula>$H$17</formula>
    </cfRule>
  </conditionalFormatting>
  <conditionalFormatting sqref="O17;U17">
    <cfRule type="cellIs" dxfId="0" priority="280" stopIfTrue="1" operator="greaterThan">
      <formula>$I$17</formula>
    </cfRule>
  </conditionalFormatting>
  <conditionalFormatting sqref="K18;Q18">
    <cfRule type="cellIs" dxfId="0" priority="270" stopIfTrue="1" operator="greaterThan">
      <formula>$E$18</formula>
    </cfRule>
  </conditionalFormatting>
  <conditionalFormatting sqref="L18;R18">
    <cfRule type="cellIs" dxfId="0" priority="215" stopIfTrue="1" operator="greaterThan">
      <formula>$F$18</formula>
    </cfRule>
  </conditionalFormatting>
  <conditionalFormatting sqref="M18;S18">
    <cfRule type="cellIs" dxfId="0" priority="23" stopIfTrue="1" operator="greaterThan">
      <formula>$G$18</formula>
    </cfRule>
  </conditionalFormatting>
  <conditionalFormatting sqref="N18;T18">
    <cfRule type="cellIs" dxfId="0" priority="52" stopIfTrue="1" operator="greaterThan">
      <formula>$H$18</formula>
    </cfRule>
  </conditionalFormatting>
  <conditionalFormatting sqref="O18;U18">
    <cfRule type="cellIs" dxfId="0" priority="281" stopIfTrue="1" operator="greaterThan">
      <formula>$I$18</formula>
    </cfRule>
  </conditionalFormatting>
  <conditionalFormatting sqref="K19;Q19">
    <cfRule type="cellIs" dxfId="0" priority="271" stopIfTrue="1" operator="greaterThan">
      <formula>$E$19</formula>
    </cfRule>
  </conditionalFormatting>
  <conditionalFormatting sqref="L19;R19">
    <cfRule type="cellIs" dxfId="0" priority="216" stopIfTrue="1" operator="greaterThan">
      <formula>$F$19</formula>
    </cfRule>
  </conditionalFormatting>
  <conditionalFormatting sqref="M19;S19">
    <cfRule type="cellIs" dxfId="0" priority="24" stopIfTrue="1" operator="greaterThan">
      <formula>$G$19</formula>
    </cfRule>
  </conditionalFormatting>
  <conditionalFormatting sqref="N19;T19">
    <cfRule type="cellIs" dxfId="0" priority="53" stopIfTrue="1" operator="greaterThan">
      <formula>$H$19</formula>
    </cfRule>
  </conditionalFormatting>
  <conditionalFormatting sqref="O19;U19">
    <cfRule type="cellIs" dxfId="0" priority="282" stopIfTrue="1" operator="greaterThan">
      <formula>$I$19</formula>
    </cfRule>
  </conditionalFormatting>
  <conditionalFormatting sqref="K20;Q20">
    <cfRule type="cellIs" dxfId="0" priority="154" stopIfTrue="1" operator="greaterThan">
      <formula>$E$20</formula>
    </cfRule>
  </conditionalFormatting>
  <conditionalFormatting sqref="L20;R20">
    <cfRule type="cellIs" dxfId="0" priority="120" stopIfTrue="1" operator="greaterThan">
      <formula>$F$20</formula>
    </cfRule>
  </conditionalFormatting>
  <conditionalFormatting sqref="M20;S20">
    <cfRule type="cellIs" dxfId="0" priority="4" stopIfTrue="1" operator="greaterThan">
      <formula>$G$20</formula>
    </cfRule>
  </conditionalFormatting>
  <conditionalFormatting sqref="N20;T20">
    <cfRule type="cellIs" dxfId="0" priority="33" stopIfTrue="1" operator="greaterThan">
      <formula>$H$20</formula>
    </cfRule>
  </conditionalFormatting>
  <conditionalFormatting sqref="O20;U20">
    <cfRule type="cellIs" dxfId="0" priority="160" stopIfTrue="1" operator="greaterThan">
      <formula>$I$20</formula>
    </cfRule>
  </conditionalFormatting>
  <conditionalFormatting sqref="K21;Q21">
    <cfRule type="cellIs" dxfId="0" priority="155" stopIfTrue="1" operator="greaterThan">
      <formula>$E$21</formula>
    </cfRule>
  </conditionalFormatting>
  <conditionalFormatting sqref="L21;R21">
    <cfRule type="cellIs" dxfId="0" priority="121" stopIfTrue="1" operator="greaterThan">
      <formula>$F$21</formula>
    </cfRule>
  </conditionalFormatting>
  <conditionalFormatting sqref="M21;S21">
    <cfRule type="cellIs" dxfId="0" priority="5" stopIfTrue="1" operator="greaterThan">
      <formula>$G$21</formula>
    </cfRule>
  </conditionalFormatting>
  <conditionalFormatting sqref="N21;T21">
    <cfRule type="cellIs" dxfId="0" priority="34" stopIfTrue="1" operator="greaterThan">
      <formula>$H$21</formula>
    </cfRule>
  </conditionalFormatting>
  <conditionalFormatting sqref="O21;U21">
    <cfRule type="cellIs" dxfId="0" priority="161" stopIfTrue="1" operator="greaterThan">
      <formula>$I$21</formula>
    </cfRule>
  </conditionalFormatting>
  <conditionalFormatting sqref="K22;Q22">
    <cfRule type="cellIs" dxfId="0" priority="156" stopIfTrue="1" operator="greaterThan">
      <formula>$E$22</formula>
    </cfRule>
  </conditionalFormatting>
  <conditionalFormatting sqref="L22;R22">
    <cfRule type="cellIs" dxfId="0" priority="122" stopIfTrue="1" operator="greaterThan">
      <formula>$F$22</formula>
    </cfRule>
  </conditionalFormatting>
  <conditionalFormatting sqref="M22;S22">
    <cfRule type="cellIs" dxfId="0" priority="6" stopIfTrue="1" operator="greaterThan">
      <formula>$G$22</formula>
    </cfRule>
  </conditionalFormatting>
  <conditionalFormatting sqref="N22;T22">
    <cfRule type="cellIs" dxfId="0" priority="35" stopIfTrue="1" operator="greaterThan">
      <formula>$H$22</formula>
    </cfRule>
  </conditionalFormatting>
  <conditionalFormatting sqref="O22;U22">
    <cfRule type="cellIs" dxfId="0" priority="162" stopIfTrue="1" operator="greaterThan">
      <formula>$I$22</formula>
    </cfRule>
  </conditionalFormatting>
  <conditionalFormatting sqref="K23;Q23">
    <cfRule type="cellIs" dxfId="0" priority="157" stopIfTrue="1" operator="greaterThan">
      <formula>$E$23</formula>
    </cfRule>
  </conditionalFormatting>
  <conditionalFormatting sqref="L23;R23">
    <cfRule type="cellIs" dxfId="0" priority="123" stopIfTrue="1" operator="greaterThan">
      <formula>$F$23</formula>
    </cfRule>
  </conditionalFormatting>
  <conditionalFormatting sqref="M23;S23">
    <cfRule type="cellIs" dxfId="0" priority="7" stopIfTrue="1" operator="greaterThan">
      <formula>$G$23</formula>
    </cfRule>
  </conditionalFormatting>
  <conditionalFormatting sqref="N23;T23">
    <cfRule type="cellIs" dxfId="0" priority="36" stopIfTrue="1" operator="greaterThan">
      <formula>$H$23</formula>
    </cfRule>
  </conditionalFormatting>
  <conditionalFormatting sqref="O23;U23">
    <cfRule type="cellIs" dxfId="0" priority="163" stopIfTrue="1" operator="greaterThan">
      <formula>$I$23</formula>
    </cfRule>
  </conditionalFormatting>
  <conditionalFormatting sqref="K24;Q24">
    <cfRule type="cellIs" dxfId="0" priority="158" stopIfTrue="1" operator="greaterThan">
      <formula>$E$24</formula>
    </cfRule>
  </conditionalFormatting>
  <conditionalFormatting sqref="L24;R24">
    <cfRule type="cellIs" dxfId="0" priority="124" stopIfTrue="1" operator="greaterThan">
      <formula>$F$24</formula>
    </cfRule>
  </conditionalFormatting>
  <conditionalFormatting sqref="M24;S24">
    <cfRule type="cellIs" dxfId="0" priority="8" stopIfTrue="1" operator="greaterThan">
      <formula>$G$24</formula>
    </cfRule>
  </conditionalFormatting>
  <conditionalFormatting sqref="N24;T24">
    <cfRule type="cellIs" dxfId="0" priority="37" stopIfTrue="1" operator="greaterThan">
      <formula>$H$24</formula>
    </cfRule>
  </conditionalFormatting>
  <conditionalFormatting sqref="O24;U24">
    <cfRule type="cellIs" dxfId="0" priority="164" stopIfTrue="1" operator="greaterThan">
      <formula>$I$24</formula>
    </cfRule>
  </conditionalFormatting>
  <conditionalFormatting sqref="Q25;K25">
    <cfRule type="cellIs" dxfId="0" priority="159" stopIfTrue="1" operator="greaterThan">
      <formula>$E$25</formula>
    </cfRule>
  </conditionalFormatting>
  <conditionalFormatting sqref="R25;L25">
    <cfRule type="cellIs" dxfId="0" priority="125" stopIfTrue="1" operator="greaterThan">
      <formula>$F$25</formula>
    </cfRule>
  </conditionalFormatting>
  <conditionalFormatting sqref="M25;S25">
    <cfRule type="cellIs" dxfId="0" priority="9" stopIfTrue="1" operator="greaterThan">
      <formula>$G$25</formula>
    </cfRule>
  </conditionalFormatting>
  <conditionalFormatting sqref="N25;T25">
    <cfRule type="cellIs" dxfId="0" priority="38" stopIfTrue="1" operator="greaterThan">
      <formula>$H$25</formula>
    </cfRule>
  </conditionalFormatting>
  <conditionalFormatting sqref="O25;U25">
    <cfRule type="cellIs" dxfId="0" priority="165" stopIfTrue="1" operator="greaterThan">
      <formula>$I$25</formula>
    </cfRule>
  </conditionalFormatting>
  <conditionalFormatting sqref="Q26;K26">
    <cfRule type="cellIs" dxfId="0" priority="190" stopIfTrue="1" operator="greaterThan">
      <formula>$E$26</formula>
    </cfRule>
  </conditionalFormatting>
  <conditionalFormatting sqref="R26;L26">
    <cfRule type="cellIs" dxfId="0" priority="126" stopIfTrue="1" operator="greaterThan">
      <formula>$F$26</formula>
    </cfRule>
  </conditionalFormatting>
  <conditionalFormatting sqref="M26;S26">
    <cfRule type="cellIs" dxfId="0" priority="10" stopIfTrue="1" operator="greaterThan">
      <formula>$G$26</formula>
    </cfRule>
  </conditionalFormatting>
  <conditionalFormatting sqref="N26;T26">
    <cfRule type="cellIs" dxfId="0" priority="39" stopIfTrue="1" operator="greaterThan">
      <formula>$H$26</formula>
    </cfRule>
  </conditionalFormatting>
  <conditionalFormatting sqref="N27;T26">
    <cfRule type="cellIs" dxfId="0" priority="40" stopIfTrue="1" operator="greaterThan">
      <formula>$H$27</formula>
    </cfRule>
  </conditionalFormatting>
  <conditionalFormatting sqref="O26;U26">
    <cfRule type="cellIs" dxfId="0" priority="192" stopIfTrue="1" operator="greaterThan">
      <formula>$I$26</formula>
    </cfRule>
  </conditionalFormatting>
  <conditionalFormatting sqref="K27;Q27">
    <cfRule type="cellIs" dxfId="0" priority="191" stopIfTrue="1" operator="greaterThan">
      <formula>$E$27</formula>
    </cfRule>
  </conditionalFormatting>
  <conditionalFormatting sqref="L27;R27">
    <cfRule type="cellIs" dxfId="0" priority="127" stopIfTrue="1" operator="greaterThan">
      <formula>$F$27</formula>
    </cfRule>
  </conditionalFormatting>
  <conditionalFormatting sqref="M27;S27">
    <cfRule type="cellIs" dxfId="0" priority="11" stopIfTrue="1" operator="greaterThan">
      <formula>$G$27</formula>
    </cfRule>
  </conditionalFormatting>
  <conditionalFormatting sqref="O27;U27">
    <cfRule type="cellIs" dxfId="0" priority="193" stopIfTrue="1" operator="greaterThan">
      <formula>$I$27</formula>
    </cfRule>
  </conditionalFormatting>
  <conditionalFormatting sqref="K28;Q28">
    <cfRule type="cellIs" dxfId="0" priority="202" stopIfTrue="1" operator="greaterThan">
      <formula>$E$28</formula>
    </cfRule>
  </conditionalFormatting>
  <conditionalFormatting sqref="L28;R28">
    <cfRule type="cellIs" dxfId="0" priority="128" stopIfTrue="1" operator="greaterThan">
      <formula>$F$28</formula>
    </cfRule>
  </conditionalFormatting>
  <conditionalFormatting sqref="M28;S28">
    <cfRule type="cellIs" dxfId="0" priority="12" stopIfTrue="1" operator="greaterThan">
      <formula>$G$28</formula>
    </cfRule>
  </conditionalFormatting>
  <conditionalFormatting sqref="N28;T28">
    <cfRule type="cellIs" dxfId="0" priority="41" stopIfTrue="1" operator="greaterThan">
      <formula>$H$28</formula>
    </cfRule>
  </conditionalFormatting>
  <conditionalFormatting sqref="O28;U28">
    <cfRule type="cellIs" dxfId="0" priority="204" stopIfTrue="1" operator="greaterThan">
      <formula>$I$28</formula>
    </cfRule>
  </conditionalFormatting>
  <conditionalFormatting sqref="K29;Q29">
    <cfRule type="cellIs" dxfId="0" priority="203" stopIfTrue="1" operator="greaterThan">
      <formula>$E$29</formula>
    </cfRule>
  </conditionalFormatting>
  <conditionalFormatting sqref="L29;R29">
    <cfRule type="cellIs" dxfId="0" priority="129" stopIfTrue="1" operator="greaterThan">
      <formula>$F$29</formula>
    </cfRule>
  </conditionalFormatting>
  <conditionalFormatting sqref="M29;S29">
    <cfRule type="cellIs" dxfId="0" priority="13" stopIfTrue="1" operator="greaterThan">
      <formula>$G$29</formula>
    </cfRule>
  </conditionalFormatting>
  <conditionalFormatting sqref="N29;T29">
    <cfRule type="cellIs" dxfId="0" priority="42" stopIfTrue="1" operator="greaterThan">
      <formula>$H$29</formula>
    </cfRule>
  </conditionalFormatting>
  <conditionalFormatting sqref="O29;U29">
    <cfRule type="cellIs" dxfId="0" priority="205" stopIfTrue="1" operator="greaterThan">
      <formula>$I$29</formula>
    </cfRule>
  </conditionalFormatting>
  <conditionalFormatting sqref="K30;Q30">
    <cfRule type="cellIs" dxfId="0" priority="336" stopIfTrue="1" operator="greaterThan">
      <formula>$E$30</formula>
    </cfRule>
  </conditionalFormatting>
  <conditionalFormatting sqref="L30;R30">
    <cfRule type="cellIs" dxfId="0" priority="337" stopIfTrue="1" operator="greaterThan">
      <formula>$F$30</formula>
    </cfRule>
  </conditionalFormatting>
  <conditionalFormatting sqref="M30;S30">
    <cfRule type="cellIs" dxfId="0" priority="28" stopIfTrue="1" operator="greaterThan">
      <formula>$G$30</formula>
    </cfRule>
  </conditionalFormatting>
  <conditionalFormatting sqref="N30;T30">
    <cfRule type="cellIs" dxfId="0" priority="57" stopIfTrue="1" operator="greaterThan">
      <formula>$H$30</formula>
    </cfRule>
  </conditionalFormatting>
  <conditionalFormatting sqref="O30;U30">
    <cfRule type="cellIs" dxfId="0" priority="338" stopIfTrue="1" operator="greaterThan">
      <formula>$I$30</formula>
    </cfRule>
  </conditionalFormatting>
  <conditionalFormatting sqref="K31;Q31">
    <cfRule type="cellIs" dxfId="0" priority="345" stopIfTrue="1" operator="greaterThan">
      <formula>$E$31</formula>
    </cfRule>
  </conditionalFormatting>
  <conditionalFormatting sqref="L31;R31">
    <cfRule type="cellIs" dxfId="0" priority="346" stopIfTrue="1" operator="greaterThan">
      <formula>$F$31</formula>
    </cfRule>
  </conditionalFormatting>
  <conditionalFormatting sqref="M31;S31">
    <cfRule type="cellIs" dxfId="0" priority="29" stopIfTrue="1" operator="greaterThan">
      <formula>$G$31</formula>
    </cfRule>
  </conditionalFormatting>
  <conditionalFormatting sqref="N31;T31">
    <cfRule type="cellIs" dxfId="0" priority="58" stopIfTrue="1" operator="greaterThan">
      <formula>$H$31</formula>
    </cfRule>
  </conditionalFormatting>
  <conditionalFormatting sqref="O31;U31">
    <cfRule type="cellIs" dxfId="0" priority="347" stopIfTrue="1" operator="greaterThan">
      <formula>$I$31</formula>
    </cfRule>
  </conditionalFormatting>
  <conditionalFormatting sqref="K32;Q32">
    <cfRule type="cellIs" dxfId="3" priority="3" stopIfTrue="1" operator="greaterThan">
      <formula>"$E$32"</formula>
    </cfRule>
    <cfRule type="cellIs" dxfId="0" priority="358" stopIfTrue="1" operator="greaterThan">
      <formula>$E$32</formula>
    </cfRule>
  </conditionalFormatting>
  <conditionalFormatting sqref="L32;R32">
    <cfRule type="cellIs" dxfId="0" priority="354" stopIfTrue="1" operator="greaterThan">
      <formula>$F$32</formula>
    </cfRule>
  </conditionalFormatting>
  <conditionalFormatting sqref="M32;S32">
    <cfRule type="cellIs" dxfId="0" priority="30" stopIfTrue="1" operator="greaterThan">
      <formula>$G$32</formula>
    </cfRule>
  </conditionalFormatting>
  <conditionalFormatting sqref="N32;T32">
    <cfRule type="cellIs" dxfId="0" priority="59" stopIfTrue="1" operator="greaterThan">
      <formula>$H$32</formula>
    </cfRule>
  </conditionalFormatting>
  <conditionalFormatting sqref="O32;U32">
    <cfRule type="cellIs" dxfId="0" priority="355" stopIfTrue="1" operator="greaterThan">
      <formula>$I$32</formula>
    </cfRule>
  </conditionalFormatting>
  <conditionalFormatting sqref="K33;Q33">
    <cfRule type="cellIs" dxfId="0" priority="363" stopIfTrue="1" operator="greaterThan">
      <formula>$E$33</formula>
    </cfRule>
  </conditionalFormatting>
  <conditionalFormatting sqref="L33;R33">
    <cfRule type="cellIs" dxfId="0" priority="364" stopIfTrue="1" operator="greaterThan">
      <formula>$F$33</formula>
    </cfRule>
  </conditionalFormatting>
  <conditionalFormatting sqref="M33;S33">
    <cfRule type="cellIs" dxfId="0" priority="31" stopIfTrue="1" operator="greaterThan">
      <formula>$G$33</formula>
    </cfRule>
  </conditionalFormatting>
  <conditionalFormatting sqref="N33;T33">
    <cfRule type="cellIs" dxfId="0" priority="60" stopIfTrue="1" operator="greaterThan">
      <formula>$H$33</formula>
    </cfRule>
  </conditionalFormatting>
  <conditionalFormatting sqref="O33;U33">
    <cfRule type="cellIs" dxfId="0" priority="365" stopIfTrue="1" operator="greaterThan">
      <formula>$I$33</formula>
    </cfRule>
  </conditionalFormatting>
  <conditionalFormatting sqref="K34;Q34">
    <cfRule type="cellIs" dxfId="0" priority="372" stopIfTrue="1" operator="greaterThan">
      <formula>$E$34</formula>
    </cfRule>
  </conditionalFormatting>
  <conditionalFormatting sqref="L34;R34">
    <cfRule type="cellIs" dxfId="0" priority="373" stopIfTrue="1" operator="greaterThan">
      <formula>$F$34</formula>
    </cfRule>
  </conditionalFormatting>
  <conditionalFormatting sqref="M34;S34">
    <cfRule type="cellIs" dxfId="0" priority="32" stopIfTrue="1" operator="greaterThan">
      <formula>$G$34</formula>
    </cfRule>
  </conditionalFormatting>
  <conditionalFormatting sqref="N34;T34">
    <cfRule type="cellIs" dxfId="0" priority="61" stopIfTrue="1" operator="greaterThan">
      <formula>$H$34</formula>
    </cfRule>
  </conditionalFormatting>
  <conditionalFormatting sqref="O34;U34">
    <cfRule type="cellIs" dxfId="0" priority="374" stopIfTrue="1" operator="greaterThan">
      <formula>$I$34</formula>
    </cfRule>
  </conditionalFormatting>
  <pageMargins left="0.787402" right="0" top="0.433071" bottom="0" header="0" footer="0"/>
  <pageSetup paperSize="1" scale="87" orientation="landscape" useFirstPageNumber="1" horizontalDpi="600" verticalDpi="3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1"/>
  <sheetViews>
    <sheetView zoomScale="112" zoomScaleNormal="112" topLeftCell="A15" workbookViewId="0">
      <selection activeCell="S24" sqref="S24"/>
    </sheetView>
  </sheetViews>
  <sheetFormatPr defaultColWidth="9" defaultRowHeight="12.75" customHeight="1"/>
  <cols>
    <col min="1" max="1" width="8.28888888888889" style="119" customWidth="1"/>
    <col min="2" max="2" width="5.71111111111111" style="119" customWidth="1"/>
    <col min="3" max="3" width="25.8555555555556" style="119" customWidth="1"/>
    <col min="4" max="4" width="6.28888888888889" style="119" customWidth="1"/>
    <col min="5" max="21" width="6" style="119" customWidth="1"/>
    <col min="22" max="257" width="9.14444444444444" style="119" customWidth="1"/>
  </cols>
  <sheetData>
    <row r="1" ht="18" customHeight="1" spans="2:21">
      <c r="B1" s="439" t="s">
        <v>54</v>
      </c>
      <c r="C1" s="440" t="s">
        <v>55</v>
      </c>
      <c r="D1" s="546" t="s">
        <v>56</v>
      </c>
      <c r="E1" s="547"/>
      <c r="F1" s="547"/>
      <c r="G1" s="547"/>
      <c r="H1" s="547"/>
      <c r="I1" s="547"/>
      <c r="J1" s="547"/>
      <c r="K1" s="547"/>
      <c r="L1" s="547"/>
      <c r="M1" s="547"/>
      <c r="N1" s="547"/>
      <c r="O1" s="547"/>
      <c r="P1" s="547"/>
      <c r="Q1" s="547"/>
      <c r="R1" s="547"/>
      <c r="S1" s="547"/>
      <c r="T1" s="547"/>
      <c r="U1" s="567"/>
    </row>
    <row r="2" ht="18" customHeight="1" spans="2:21">
      <c r="B2" s="443"/>
      <c r="C2" s="444"/>
      <c r="D2" s="445" t="s">
        <v>57</v>
      </c>
      <c r="E2" s="446" t="s">
        <v>58</v>
      </c>
      <c r="F2" s="447"/>
      <c r="G2" s="447"/>
      <c r="H2" s="447"/>
      <c r="I2" s="491"/>
      <c r="J2" s="448" t="s">
        <v>59</v>
      </c>
      <c r="K2" s="492"/>
      <c r="L2" s="492"/>
      <c r="M2" s="492"/>
      <c r="N2" s="492"/>
      <c r="O2" s="492"/>
      <c r="P2" s="493" t="s">
        <v>60</v>
      </c>
      <c r="Q2" s="532"/>
      <c r="R2" s="532"/>
      <c r="S2" s="532"/>
      <c r="T2" s="532"/>
      <c r="U2" s="533"/>
    </row>
    <row r="3" ht="23.25" customHeight="1" spans="2:21">
      <c r="B3" s="443"/>
      <c r="C3" s="444"/>
      <c r="D3" s="445"/>
      <c r="E3" s="448" t="s">
        <v>61</v>
      </c>
      <c r="F3" s="448" t="s">
        <v>62</v>
      </c>
      <c r="G3" s="448" t="s">
        <v>63</v>
      </c>
      <c r="H3" s="448" t="s">
        <v>64</v>
      </c>
      <c r="I3" s="448" t="s">
        <v>65</v>
      </c>
      <c r="J3" s="448" t="s">
        <v>57</v>
      </c>
      <c r="K3" s="446" t="s">
        <v>66</v>
      </c>
      <c r="L3" s="447"/>
      <c r="M3" s="447"/>
      <c r="N3" s="447"/>
      <c r="O3" s="491"/>
      <c r="P3" s="494" t="s">
        <v>57</v>
      </c>
      <c r="Q3" s="534" t="s">
        <v>67</v>
      </c>
      <c r="R3" s="535"/>
      <c r="S3" s="535"/>
      <c r="T3" s="535"/>
      <c r="U3" s="536"/>
    </row>
    <row r="4" ht="30" customHeight="1" spans="2:21">
      <c r="B4" s="449"/>
      <c r="C4" s="450"/>
      <c r="D4" s="451"/>
      <c r="E4" s="452"/>
      <c r="F4" s="452"/>
      <c r="G4" s="452"/>
      <c r="H4" s="452"/>
      <c r="I4" s="452"/>
      <c r="J4" s="452"/>
      <c r="K4" s="452" t="s">
        <v>61</v>
      </c>
      <c r="L4" s="452" t="s">
        <v>62</v>
      </c>
      <c r="M4" s="452" t="s">
        <v>63</v>
      </c>
      <c r="N4" s="452" t="s">
        <v>64</v>
      </c>
      <c r="O4" s="452" t="s">
        <v>65</v>
      </c>
      <c r="P4" s="495"/>
      <c r="Q4" s="495" t="s">
        <v>61</v>
      </c>
      <c r="R4" s="495" t="s">
        <v>62</v>
      </c>
      <c r="S4" s="537" t="s">
        <v>63</v>
      </c>
      <c r="T4" s="537" t="s">
        <v>64</v>
      </c>
      <c r="U4" s="495" t="s">
        <v>65</v>
      </c>
    </row>
    <row r="5" ht="9.75" customHeight="1" spans="2:21">
      <c r="B5" s="453" t="s">
        <v>68</v>
      </c>
      <c r="C5" s="454" t="s">
        <v>69</v>
      </c>
      <c r="D5" s="455">
        <v>1</v>
      </c>
      <c r="E5" s="456">
        <v>2</v>
      </c>
      <c r="F5" s="456">
        <v>3</v>
      </c>
      <c r="G5" s="456">
        <v>4</v>
      </c>
      <c r="H5" s="456">
        <v>5</v>
      </c>
      <c r="I5" s="456">
        <v>6</v>
      </c>
      <c r="J5" s="456">
        <v>7</v>
      </c>
      <c r="K5" s="456">
        <v>8</v>
      </c>
      <c r="L5" s="456">
        <v>9</v>
      </c>
      <c r="M5" s="456">
        <v>10</v>
      </c>
      <c r="N5" s="456">
        <v>11</v>
      </c>
      <c r="O5" s="456">
        <v>12</v>
      </c>
      <c r="P5" s="496">
        <v>13</v>
      </c>
      <c r="Q5" s="496">
        <v>14</v>
      </c>
      <c r="R5" s="496">
        <v>15</v>
      </c>
      <c r="S5" s="538">
        <v>16</v>
      </c>
      <c r="T5" s="538">
        <v>17</v>
      </c>
      <c r="U5" s="539">
        <v>18</v>
      </c>
    </row>
    <row r="6" ht="17.25" customHeight="1" spans="2:21">
      <c r="B6" s="548" t="s">
        <v>222</v>
      </c>
      <c r="C6" s="549" t="s">
        <v>223</v>
      </c>
      <c r="D6" s="459"/>
      <c r="E6" s="460"/>
      <c r="F6" s="460"/>
      <c r="G6" s="460"/>
      <c r="H6" s="460"/>
      <c r="I6" s="460"/>
      <c r="J6" s="562"/>
      <c r="K6" s="562"/>
      <c r="L6" s="562"/>
      <c r="M6" s="562"/>
      <c r="N6" s="562"/>
      <c r="O6" s="562"/>
      <c r="P6" s="563">
        <f t="shared" ref="P6:U30" si="0">D6-J6</f>
        <v>0</v>
      </c>
      <c r="Q6" s="563">
        <f t="shared" si="0"/>
        <v>0</v>
      </c>
      <c r="R6" s="563">
        <f t="shared" si="0"/>
        <v>0</v>
      </c>
      <c r="S6" s="568">
        <f t="shared" si="0"/>
        <v>0</v>
      </c>
      <c r="T6" s="568">
        <f t="shared" si="0"/>
        <v>0</v>
      </c>
      <c r="U6" s="568">
        <f t="shared" si="0"/>
        <v>0</v>
      </c>
    </row>
    <row r="7" ht="18" customHeight="1" spans="2:21">
      <c r="B7" s="469" t="s">
        <v>224</v>
      </c>
      <c r="C7" s="466" t="s">
        <v>225</v>
      </c>
      <c r="D7" s="467"/>
      <c r="E7" s="468"/>
      <c r="F7" s="468"/>
      <c r="G7" s="468"/>
      <c r="H7" s="468"/>
      <c r="I7" s="468"/>
      <c r="J7" s="507"/>
      <c r="K7" s="507"/>
      <c r="L7" s="507"/>
      <c r="M7" s="507"/>
      <c r="N7" s="507"/>
      <c r="O7" s="507"/>
      <c r="P7" s="563">
        <f t="shared" si="0"/>
        <v>0</v>
      </c>
      <c r="Q7" s="563">
        <f t="shared" ref="Q7:Q30" si="1">E7-K7</f>
        <v>0</v>
      </c>
      <c r="R7" s="563">
        <f t="shared" ref="R7:R30" si="2">F7-L7</f>
        <v>0</v>
      </c>
      <c r="S7" s="568">
        <f t="shared" ref="S7:S30" si="3">G7-M7</f>
        <v>0</v>
      </c>
      <c r="T7" s="568">
        <f t="shared" ref="T7:T30" si="4">H7-N7</f>
        <v>0</v>
      </c>
      <c r="U7" s="568">
        <f t="shared" ref="U7:U30" si="5">I7-O7</f>
        <v>0</v>
      </c>
    </row>
    <row r="8" ht="17.25" customHeight="1" spans="2:21">
      <c r="B8" s="469" t="s">
        <v>226</v>
      </c>
      <c r="C8" s="466" t="s">
        <v>227</v>
      </c>
      <c r="D8" s="467"/>
      <c r="E8" s="468"/>
      <c r="F8" s="468"/>
      <c r="G8" s="468"/>
      <c r="H8" s="468"/>
      <c r="I8" s="468"/>
      <c r="J8" s="507"/>
      <c r="K8" s="507"/>
      <c r="L8" s="507"/>
      <c r="M8" s="507"/>
      <c r="N8" s="507"/>
      <c r="O8" s="507"/>
      <c r="P8" s="563">
        <f t="shared" si="0"/>
        <v>0</v>
      </c>
      <c r="Q8" s="563">
        <f t="shared" si="1"/>
        <v>0</v>
      </c>
      <c r="R8" s="563">
        <f t="shared" si="2"/>
        <v>0</v>
      </c>
      <c r="S8" s="568">
        <f t="shared" si="3"/>
        <v>0</v>
      </c>
      <c r="T8" s="568">
        <f t="shared" si="4"/>
        <v>0</v>
      </c>
      <c r="U8" s="568">
        <f t="shared" si="5"/>
        <v>0</v>
      </c>
    </row>
    <row r="9" ht="17.25" customHeight="1" spans="2:21">
      <c r="B9" s="469" t="s">
        <v>228</v>
      </c>
      <c r="C9" s="466" t="s">
        <v>229</v>
      </c>
      <c r="D9" s="467"/>
      <c r="E9" s="468"/>
      <c r="F9" s="468"/>
      <c r="G9" s="468"/>
      <c r="H9" s="468"/>
      <c r="I9" s="468"/>
      <c r="J9" s="507"/>
      <c r="K9" s="507"/>
      <c r="L9" s="507"/>
      <c r="M9" s="507"/>
      <c r="N9" s="507"/>
      <c r="O9" s="507"/>
      <c r="P9" s="563">
        <f t="shared" si="0"/>
        <v>0</v>
      </c>
      <c r="Q9" s="563">
        <f t="shared" si="1"/>
        <v>0</v>
      </c>
      <c r="R9" s="563">
        <f t="shared" si="2"/>
        <v>0</v>
      </c>
      <c r="S9" s="568">
        <f t="shared" si="3"/>
        <v>0</v>
      </c>
      <c r="T9" s="568">
        <f t="shared" si="4"/>
        <v>0</v>
      </c>
      <c r="U9" s="568">
        <f t="shared" si="5"/>
        <v>0</v>
      </c>
    </row>
    <row r="10" ht="18" customHeight="1" spans="2:21">
      <c r="B10" s="469" t="s">
        <v>230</v>
      </c>
      <c r="C10" s="466" t="s">
        <v>231</v>
      </c>
      <c r="D10" s="467"/>
      <c r="E10" s="468"/>
      <c r="F10" s="468"/>
      <c r="G10" s="468"/>
      <c r="H10" s="468"/>
      <c r="I10" s="468"/>
      <c r="J10" s="507"/>
      <c r="K10" s="507"/>
      <c r="L10" s="507"/>
      <c r="M10" s="507"/>
      <c r="N10" s="507"/>
      <c r="O10" s="507"/>
      <c r="P10" s="563">
        <f t="shared" si="0"/>
        <v>0</v>
      </c>
      <c r="Q10" s="563">
        <f t="shared" si="1"/>
        <v>0</v>
      </c>
      <c r="R10" s="563">
        <f t="shared" si="2"/>
        <v>0</v>
      </c>
      <c r="S10" s="568">
        <f t="shared" si="3"/>
        <v>0</v>
      </c>
      <c r="T10" s="568">
        <f t="shared" si="4"/>
        <v>0</v>
      </c>
      <c r="U10" s="568">
        <f t="shared" si="5"/>
        <v>0</v>
      </c>
    </row>
    <row r="11" ht="17.25" customHeight="1" spans="2:21">
      <c r="B11" s="469" t="s">
        <v>232</v>
      </c>
      <c r="C11" s="466" t="s">
        <v>233</v>
      </c>
      <c r="D11" s="467"/>
      <c r="E11" s="468"/>
      <c r="F11" s="468"/>
      <c r="G11" s="468"/>
      <c r="H11" s="468"/>
      <c r="I11" s="468"/>
      <c r="J11" s="507"/>
      <c r="K11" s="507"/>
      <c r="L11" s="507"/>
      <c r="M11" s="507"/>
      <c r="N11" s="507"/>
      <c r="O11" s="507"/>
      <c r="P11" s="563">
        <f t="shared" si="0"/>
        <v>0</v>
      </c>
      <c r="Q11" s="563">
        <f t="shared" si="1"/>
        <v>0</v>
      </c>
      <c r="R11" s="563">
        <f t="shared" si="2"/>
        <v>0</v>
      </c>
      <c r="S11" s="568">
        <f t="shared" si="3"/>
        <v>0</v>
      </c>
      <c r="T11" s="568">
        <f t="shared" si="4"/>
        <v>0</v>
      </c>
      <c r="U11" s="568">
        <f t="shared" si="5"/>
        <v>0</v>
      </c>
    </row>
    <row r="12" ht="17.25" customHeight="1" spans="2:21">
      <c r="B12" s="469" t="s">
        <v>234</v>
      </c>
      <c r="C12" s="466" t="s">
        <v>235</v>
      </c>
      <c r="D12" s="467"/>
      <c r="E12" s="468"/>
      <c r="F12" s="468"/>
      <c r="G12" s="468"/>
      <c r="H12" s="468"/>
      <c r="I12" s="468"/>
      <c r="J12" s="507"/>
      <c r="K12" s="507"/>
      <c r="L12" s="507"/>
      <c r="M12" s="507"/>
      <c r="N12" s="507"/>
      <c r="O12" s="507"/>
      <c r="P12" s="563">
        <f t="shared" si="0"/>
        <v>0</v>
      </c>
      <c r="Q12" s="563">
        <f t="shared" si="1"/>
        <v>0</v>
      </c>
      <c r="R12" s="563">
        <f t="shared" si="2"/>
        <v>0</v>
      </c>
      <c r="S12" s="568">
        <f t="shared" si="3"/>
        <v>0</v>
      </c>
      <c r="T12" s="568">
        <f t="shared" si="4"/>
        <v>0</v>
      </c>
      <c r="U12" s="568">
        <f t="shared" si="5"/>
        <v>0</v>
      </c>
    </row>
    <row r="13" ht="17.25" customHeight="1" spans="2:21">
      <c r="B13" s="469" t="s">
        <v>236</v>
      </c>
      <c r="C13" s="466" t="s">
        <v>237</v>
      </c>
      <c r="D13" s="467"/>
      <c r="E13" s="468"/>
      <c r="F13" s="468"/>
      <c r="G13" s="468"/>
      <c r="H13" s="468"/>
      <c r="I13" s="468"/>
      <c r="J13" s="507"/>
      <c r="K13" s="507"/>
      <c r="L13" s="507"/>
      <c r="M13" s="507"/>
      <c r="N13" s="507"/>
      <c r="O13" s="507"/>
      <c r="P13" s="563">
        <f t="shared" si="0"/>
        <v>0</v>
      </c>
      <c r="Q13" s="563">
        <f t="shared" si="1"/>
        <v>0</v>
      </c>
      <c r="R13" s="563">
        <f t="shared" si="2"/>
        <v>0</v>
      </c>
      <c r="S13" s="568">
        <f t="shared" si="3"/>
        <v>0</v>
      </c>
      <c r="T13" s="568">
        <f t="shared" si="4"/>
        <v>0</v>
      </c>
      <c r="U13" s="568">
        <f t="shared" si="5"/>
        <v>0</v>
      </c>
    </row>
    <row r="14" ht="17.25" customHeight="1" spans="2:21">
      <c r="B14" s="469" t="s">
        <v>238</v>
      </c>
      <c r="C14" s="466" t="s">
        <v>239</v>
      </c>
      <c r="D14" s="467"/>
      <c r="E14" s="468"/>
      <c r="F14" s="468"/>
      <c r="G14" s="468"/>
      <c r="H14" s="468"/>
      <c r="I14" s="468"/>
      <c r="J14" s="507"/>
      <c r="K14" s="507"/>
      <c r="L14" s="507"/>
      <c r="M14" s="507"/>
      <c r="N14" s="507"/>
      <c r="O14" s="507"/>
      <c r="P14" s="563">
        <f t="shared" si="0"/>
        <v>0</v>
      </c>
      <c r="Q14" s="563">
        <f t="shared" si="1"/>
        <v>0</v>
      </c>
      <c r="R14" s="563">
        <f t="shared" si="2"/>
        <v>0</v>
      </c>
      <c r="S14" s="568">
        <f t="shared" si="3"/>
        <v>0</v>
      </c>
      <c r="T14" s="568">
        <f t="shared" si="4"/>
        <v>0</v>
      </c>
      <c r="U14" s="568">
        <f t="shared" si="5"/>
        <v>0</v>
      </c>
    </row>
    <row r="15" ht="17.25" customHeight="1" spans="2:21">
      <c r="B15" s="469" t="s">
        <v>240</v>
      </c>
      <c r="C15" s="466" t="s">
        <v>241</v>
      </c>
      <c r="D15" s="467"/>
      <c r="E15" s="468"/>
      <c r="F15" s="468"/>
      <c r="G15" s="468"/>
      <c r="H15" s="468"/>
      <c r="I15" s="468"/>
      <c r="J15" s="507"/>
      <c r="K15" s="507"/>
      <c r="L15" s="507"/>
      <c r="M15" s="507"/>
      <c r="N15" s="507"/>
      <c r="O15" s="507"/>
      <c r="P15" s="563">
        <f t="shared" si="0"/>
        <v>0</v>
      </c>
      <c r="Q15" s="563">
        <f t="shared" si="1"/>
        <v>0</v>
      </c>
      <c r="R15" s="563">
        <f t="shared" si="2"/>
        <v>0</v>
      </c>
      <c r="S15" s="568">
        <f t="shared" si="3"/>
        <v>0</v>
      </c>
      <c r="T15" s="568">
        <f t="shared" si="4"/>
        <v>0</v>
      </c>
      <c r="U15" s="568">
        <f t="shared" si="5"/>
        <v>0</v>
      </c>
    </row>
    <row r="16" ht="17.25" customHeight="1" spans="2:21">
      <c r="B16" s="469" t="s">
        <v>242</v>
      </c>
      <c r="C16" s="466" t="s">
        <v>243</v>
      </c>
      <c r="D16" s="467"/>
      <c r="E16" s="468"/>
      <c r="F16" s="468"/>
      <c r="G16" s="468"/>
      <c r="H16" s="468"/>
      <c r="I16" s="468"/>
      <c r="J16" s="507"/>
      <c r="K16" s="507"/>
      <c r="L16" s="507"/>
      <c r="M16" s="507"/>
      <c r="N16" s="507"/>
      <c r="O16" s="507"/>
      <c r="P16" s="563">
        <f t="shared" si="0"/>
        <v>0</v>
      </c>
      <c r="Q16" s="563">
        <f t="shared" si="1"/>
        <v>0</v>
      </c>
      <c r="R16" s="563">
        <f t="shared" si="2"/>
        <v>0</v>
      </c>
      <c r="S16" s="568">
        <f t="shared" si="3"/>
        <v>0</v>
      </c>
      <c r="T16" s="568">
        <f t="shared" si="4"/>
        <v>0</v>
      </c>
      <c r="U16" s="568">
        <f t="shared" si="5"/>
        <v>0</v>
      </c>
    </row>
    <row r="17" ht="17.25" customHeight="1" spans="1:21">
      <c r="A17" s="470">
        <v>5</v>
      </c>
      <c r="B17" s="469" t="s">
        <v>244</v>
      </c>
      <c r="C17" s="466" t="s">
        <v>245</v>
      </c>
      <c r="D17" s="467"/>
      <c r="E17" s="468"/>
      <c r="F17" s="468"/>
      <c r="G17" s="468"/>
      <c r="H17" s="468"/>
      <c r="I17" s="468"/>
      <c r="J17" s="507"/>
      <c r="K17" s="507"/>
      <c r="L17" s="507"/>
      <c r="M17" s="507"/>
      <c r="N17" s="507"/>
      <c r="O17" s="507"/>
      <c r="P17" s="563">
        <f t="shared" si="0"/>
        <v>0</v>
      </c>
      <c r="Q17" s="563">
        <f t="shared" si="1"/>
        <v>0</v>
      </c>
      <c r="R17" s="563">
        <f t="shared" si="2"/>
        <v>0</v>
      </c>
      <c r="S17" s="568">
        <f t="shared" si="3"/>
        <v>0</v>
      </c>
      <c r="T17" s="568">
        <f t="shared" si="4"/>
        <v>0</v>
      </c>
      <c r="U17" s="568">
        <f t="shared" si="5"/>
        <v>0</v>
      </c>
    </row>
    <row r="18" ht="17.25" customHeight="1" spans="2:21">
      <c r="B18" s="469" t="s">
        <v>246</v>
      </c>
      <c r="C18" s="466" t="s">
        <v>247</v>
      </c>
      <c r="D18" s="467"/>
      <c r="E18" s="468"/>
      <c r="F18" s="468"/>
      <c r="G18" s="468"/>
      <c r="H18" s="468"/>
      <c r="I18" s="468"/>
      <c r="J18" s="507"/>
      <c r="K18" s="507"/>
      <c r="L18" s="507"/>
      <c r="M18" s="507"/>
      <c r="N18" s="507"/>
      <c r="O18" s="507"/>
      <c r="P18" s="563">
        <f t="shared" si="0"/>
        <v>0</v>
      </c>
      <c r="Q18" s="563">
        <f t="shared" si="1"/>
        <v>0</v>
      </c>
      <c r="R18" s="563">
        <f t="shared" si="2"/>
        <v>0</v>
      </c>
      <c r="S18" s="568">
        <f t="shared" si="3"/>
        <v>0</v>
      </c>
      <c r="T18" s="568">
        <f t="shared" si="4"/>
        <v>0</v>
      </c>
      <c r="U18" s="568">
        <f t="shared" si="5"/>
        <v>0</v>
      </c>
    </row>
    <row r="19" ht="17.25" customHeight="1" spans="2:21">
      <c r="B19" s="469" t="s">
        <v>248</v>
      </c>
      <c r="C19" s="466" t="s">
        <v>249</v>
      </c>
      <c r="D19" s="467"/>
      <c r="E19" s="468"/>
      <c r="F19" s="468"/>
      <c r="G19" s="468"/>
      <c r="H19" s="468"/>
      <c r="I19" s="468"/>
      <c r="J19" s="507"/>
      <c r="K19" s="507"/>
      <c r="L19" s="507"/>
      <c r="M19" s="507"/>
      <c r="N19" s="507"/>
      <c r="O19" s="507"/>
      <c r="P19" s="563">
        <f t="shared" si="0"/>
        <v>0</v>
      </c>
      <c r="Q19" s="563">
        <f t="shared" si="1"/>
        <v>0</v>
      </c>
      <c r="R19" s="563">
        <f t="shared" si="2"/>
        <v>0</v>
      </c>
      <c r="S19" s="568">
        <f t="shared" si="3"/>
        <v>0</v>
      </c>
      <c r="T19" s="568">
        <f t="shared" si="4"/>
        <v>0</v>
      </c>
      <c r="U19" s="568">
        <f t="shared" si="5"/>
        <v>0</v>
      </c>
    </row>
    <row r="20" ht="17.25" customHeight="1" spans="2:21">
      <c r="B20" s="469" t="s">
        <v>250</v>
      </c>
      <c r="C20" s="466" t="s">
        <v>251</v>
      </c>
      <c r="D20" s="467"/>
      <c r="E20" s="468"/>
      <c r="F20" s="468"/>
      <c r="G20" s="468"/>
      <c r="H20" s="468"/>
      <c r="I20" s="468"/>
      <c r="J20" s="507"/>
      <c r="K20" s="507"/>
      <c r="L20" s="507"/>
      <c r="M20" s="507"/>
      <c r="N20" s="507"/>
      <c r="O20" s="507"/>
      <c r="P20" s="563">
        <f t="shared" si="0"/>
        <v>0</v>
      </c>
      <c r="Q20" s="563">
        <f t="shared" si="1"/>
        <v>0</v>
      </c>
      <c r="R20" s="563">
        <f t="shared" si="2"/>
        <v>0</v>
      </c>
      <c r="S20" s="568">
        <f t="shared" si="3"/>
        <v>0</v>
      </c>
      <c r="T20" s="568">
        <f t="shared" si="4"/>
        <v>0</v>
      </c>
      <c r="U20" s="568">
        <f t="shared" si="5"/>
        <v>0</v>
      </c>
    </row>
    <row r="21" ht="21.75" customHeight="1" spans="2:21">
      <c r="B21" s="469" t="s">
        <v>252</v>
      </c>
      <c r="C21" s="466" t="s">
        <v>253</v>
      </c>
      <c r="D21" s="467"/>
      <c r="E21" s="468"/>
      <c r="F21" s="468"/>
      <c r="G21" s="468"/>
      <c r="H21" s="468"/>
      <c r="I21" s="468"/>
      <c r="J21" s="507"/>
      <c r="K21" s="507"/>
      <c r="L21" s="507"/>
      <c r="M21" s="507"/>
      <c r="N21" s="507"/>
      <c r="O21" s="507"/>
      <c r="P21" s="563">
        <f t="shared" si="0"/>
        <v>0</v>
      </c>
      <c r="Q21" s="563">
        <f t="shared" si="1"/>
        <v>0</v>
      </c>
      <c r="R21" s="563">
        <f t="shared" si="2"/>
        <v>0</v>
      </c>
      <c r="S21" s="568">
        <f t="shared" si="3"/>
        <v>0</v>
      </c>
      <c r="T21" s="568">
        <f t="shared" si="4"/>
        <v>0</v>
      </c>
      <c r="U21" s="568">
        <f t="shared" si="5"/>
        <v>0</v>
      </c>
    </row>
    <row r="22" ht="20.25" hidden="1" customHeight="1" spans="2:21">
      <c r="B22" s="469" t="s">
        <v>254</v>
      </c>
      <c r="C22" s="466"/>
      <c r="D22" s="550"/>
      <c r="E22" s="551"/>
      <c r="F22" s="551"/>
      <c r="G22" s="551"/>
      <c r="H22" s="551"/>
      <c r="I22" s="551"/>
      <c r="J22" s="564"/>
      <c r="K22" s="564"/>
      <c r="L22" s="564"/>
      <c r="M22" s="564"/>
      <c r="N22" s="564"/>
      <c r="O22" s="564"/>
      <c r="P22" s="563">
        <f t="shared" si="0"/>
        <v>0</v>
      </c>
      <c r="Q22" s="563">
        <f t="shared" si="1"/>
        <v>0</v>
      </c>
      <c r="R22" s="563">
        <f t="shared" si="2"/>
        <v>0</v>
      </c>
      <c r="S22" s="568">
        <f t="shared" si="3"/>
        <v>0</v>
      </c>
      <c r="T22" s="568">
        <f t="shared" si="4"/>
        <v>0</v>
      </c>
      <c r="U22" s="568">
        <f t="shared" si="5"/>
        <v>0</v>
      </c>
    </row>
    <row r="23" ht="21.75" hidden="1" customHeight="1" spans="2:21">
      <c r="B23" s="469" t="s">
        <v>255</v>
      </c>
      <c r="C23" s="466" t="s">
        <v>256</v>
      </c>
      <c r="D23" s="550"/>
      <c r="E23" s="551"/>
      <c r="F23" s="551"/>
      <c r="G23" s="551"/>
      <c r="H23" s="551"/>
      <c r="I23" s="551"/>
      <c r="J23" s="564"/>
      <c r="K23" s="564"/>
      <c r="L23" s="564"/>
      <c r="M23" s="564"/>
      <c r="N23" s="564"/>
      <c r="O23" s="564"/>
      <c r="P23" s="563">
        <f t="shared" si="0"/>
        <v>0</v>
      </c>
      <c r="Q23" s="563">
        <f t="shared" si="1"/>
        <v>0</v>
      </c>
      <c r="R23" s="563">
        <f t="shared" si="2"/>
        <v>0</v>
      </c>
      <c r="S23" s="568">
        <f t="shared" si="3"/>
        <v>0</v>
      </c>
      <c r="T23" s="568">
        <f t="shared" si="4"/>
        <v>0</v>
      </c>
      <c r="U23" s="568">
        <f t="shared" si="5"/>
        <v>0</v>
      </c>
    </row>
    <row r="24" ht="42.75" spans="2:21">
      <c r="B24" s="552" t="s">
        <v>257</v>
      </c>
      <c r="C24" s="553" t="s">
        <v>258</v>
      </c>
      <c r="D24" s="471"/>
      <c r="E24" s="472"/>
      <c r="F24" s="554"/>
      <c r="G24" s="554"/>
      <c r="H24" s="554"/>
      <c r="I24" s="554"/>
      <c r="J24" s="565"/>
      <c r="K24" s="565"/>
      <c r="L24" s="565"/>
      <c r="M24" s="565"/>
      <c r="N24" s="565"/>
      <c r="O24" s="565"/>
      <c r="P24" s="563">
        <f t="shared" si="0"/>
        <v>0</v>
      </c>
      <c r="Q24" s="563">
        <f t="shared" si="1"/>
        <v>0</v>
      </c>
      <c r="R24" s="563">
        <f t="shared" si="2"/>
        <v>0</v>
      </c>
      <c r="S24" s="568">
        <f t="shared" si="3"/>
        <v>0</v>
      </c>
      <c r="T24" s="568">
        <f t="shared" si="4"/>
        <v>0</v>
      </c>
      <c r="U24" s="568">
        <f t="shared" si="5"/>
        <v>0</v>
      </c>
    </row>
    <row r="25" ht="18" customHeight="1" spans="2:21">
      <c r="B25" s="555" t="s">
        <v>259</v>
      </c>
      <c r="C25" s="556" t="s">
        <v>260</v>
      </c>
      <c r="D25" s="487"/>
      <c r="E25" s="488"/>
      <c r="F25" s="488"/>
      <c r="G25" s="488"/>
      <c r="H25" s="488"/>
      <c r="I25" s="488"/>
      <c r="J25" s="527"/>
      <c r="K25" s="527"/>
      <c r="L25" s="527"/>
      <c r="M25" s="527"/>
      <c r="N25" s="527"/>
      <c r="O25" s="527"/>
      <c r="P25" s="563">
        <f t="shared" si="0"/>
        <v>0</v>
      </c>
      <c r="Q25" s="563">
        <f t="shared" si="1"/>
        <v>0</v>
      </c>
      <c r="R25" s="563">
        <f t="shared" si="2"/>
        <v>0</v>
      </c>
      <c r="S25" s="568">
        <f t="shared" si="3"/>
        <v>0</v>
      </c>
      <c r="T25" s="568">
        <f t="shared" si="4"/>
        <v>0</v>
      </c>
      <c r="U25" s="568">
        <f t="shared" si="5"/>
        <v>0</v>
      </c>
    </row>
    <row r="26" ht="47.25" customHeight="1" spans="2:21">
      <c r="B26" s="557" t="s">
        <v>261</v>
      </c>
      <c r="C26" s="558" t="s">
        <v>262</v>
      </c>
      <c r="D26" s="463"/>
      <c r="E26" s="464"/>
      <c r="F26" s="464"/>
      <c r="G26" s="464"/>
      <c r="H26" s="464"/>
      <c r="I26" s="464"/>
      <c r="J26" s="503"/>
      <c r="K26" s="503"/>
      <c r="L26" s="503"/>
      <c r="M26" s="503"/>
      <c r="N26" s="503"/>
      <c r="O26" s="503"/>
      <c r="P26" s="563">
        <f t="shared" si="0"/>
        <v>0</v>
      </c>
      <c r="Q26" s="563">
        <f t="shared" si="1"/>
        <v>0</v>
      </c>
      <c r="R26" s="563">
        <f t="shared" si="2"/>
        <v>0</v>
      </c>
      <c r="S26" s="568">
        <f t="shared" si="3"/>
        <v>0</v>
      </c>
      <c r="T26" s="568">
        <f t="shared" si="4"/>
        <v>0</v>
      </c>
      <c r="U26" s="568">
        <f t="shared" si="5"/>
        <v>0</v>
      </c>
    </row>
    <row r="27" ht="27" customHeight="1" spans="2:21">
      <c r="B27" s="469" t="s">
        <v>263</v>
      </c>
      <c r="C27" s="559" t="s">
        <v>264</v>
      </c>
      <c r="D27" s="467"/>
      <c r="E27" s="468"/>
      <c r="F27" s="468"/>
      <c r="G27" s="468"/>
      <c r="H27" s="468"/>
      <c r="I27" s="468"/>
      <c r="J27" s="507"/>
      <c r="K27" s="507"/>
      <c r="L27" s="507"/>
      <c r="M27" s="507"/>
      <c r="N27" s="507"/>
      <c r="O27" s="507"/>
      <c r="P27" s="563">
        <f t="shared" si="0"/>
        <v>0</v>
      </c>
      <c r="Q27" s="563">
        <f t="shared" si="1"/>
        <v>0</v>
      </c>
      <c r="R27" s="563">
        <f t="shared" si="2"/>
        <v>0</v>
      </c>
      <c r="S27" s="568">
        <f t="shared" si="3"/>
        <v>0</v>
      </c>
      <c r="T27" s="568">
        <f t="shared" si="4"/>
        <v>0</v>
      </c>
      <c r="U27" s="568">
        <f t="shared" si="5"/>
        <v>0</v>
      </c>
    </row>
    <row r="28" ht="17.25" customHeight="1" spans="2:21">
      <c r="B28" s="475" t="s">
        <v>265</v>
      </c>
      <c r="C28" s="559" t="s">
        <v>266</v>
      </c>
      <c r="D28" s="467"/>
      <c r="E28" s="468"/>
      <c r="F28" s="468"/>
      <c r="G28" s="468"/>
      <c r="H28" s="468"/>
      <c r="I28" s="468"/>
      <c r="J28" s="507"/>
      <c r="K28" s="507"/>
      <c r="L28" s="507"/>
      <c r="M28" s="507"/>
      <c r="N28" s="507"/>
      <c r="O28" s="507"/>
      <c r="P28" s="563">
        <f t="shared" si="0"/>
        <v>0</v>
      </c>
      <c r="Q28" s="563">
        <f t="shared" si="1"/>
        <v>0</v>
      </c>
      <c r="R28" s="563">
        <f t="shared" si="2"/>
        <v>0</v>
      </c>
      <c r="S28" s="568">
        <f t="shared" si="3"/>
        <v>0</v>
      </c>
      <c r="T28" s="568">
        <f t="shared" si="4"/>
        <v>0</v>
      </c>
      <c r="U28" s="568">
        <f t="shared" si="5"/>
        <v>0</v>
      </c>
    </row>
    <row r="29" ht="17.25" customHeight="1" spans="2:21">
      <c r="B29" s="552" t="s">
        <v>267</v>
      </c>
      <c r="C29" s="560" t="s">
        <v>268</v>
      </c>
      <c r="D29" s="471"/>
      <c r="E29" s="472"/>
      <c r="F29" s="472"/>
      <c r="G29" s="472"/>
      <c r="H29" s="472"/>
      <c r="I29" s="472"/>
      <c r="J29" s="511"/>
      <c r="K29" s="511"/>
      <c r="L29" s="511"/>
      <c r="M29" s="511"/>
      <c r="N29" s="511"/>
      <c r="O29" s="511"/>
      <c r="P29" s="563">
        <f t="shared" si="0"/>
        <v>0</v>
      </c>
      <c r="Q29" s="563">
        <f t="shared" si="1"/>
        <v>0</v>
      </c>
      <c r="R29" s="563">
        <f t="shared" si="2"/>
        <v>0</v>
      </c>
      <c r="S29" s="568">
        <f t="shared" si="3"/>
        <v>0</v>
      </c>
      <c r="T29" s="568">
        <f t="shared" si="4"/>
        <v>0</v>
      </c>
      <c r="U29" s="568">
        <f t="shared" si="5"/>
        <v>0</v>
      </c>
    </row>
    <row r="30" ht="63.75" spans="2:21">
      <c r="B30" s="485" t="s">
        <v>269</v>
      </c>
      <c r="C30" s="486" t="s">
        <v>270</v>
      </c>
      <c r="D30" s="487"/>
      <c r="E30" s="488"/>
      <c r="F30" s="488"/>
      <c r="G30" s="488"/>
      <c r="H30" s="488"/>
      <c r="I30" s="488"/>
      <c r="J30" s="527"/>
      <c r="K30" s="527"/>
      <c r="L30" s="527"/>
      <c r="M30" s="527"/>
      <c r="N30" s="527"/>
      <c r="O30" s="527"/>
      <c r="P30" s="563">
        <f t="shared" si="0"/>
        <v>0</v>
      </c>
      <c r="Q30" s="563">
        <f t="shared" si="1"/>
        <v>0</v>
      </c>
      <c r="R30" s="563">
        <f t="shared" si="2"/>
        <v>0</v>
      </c>
      <c r="S30" s="568">
        <f t="shared" si="3"/>
        <v>0</v>
      </c>
      <c r="T30" s="568">
        <f t="shared" si="4"/>
        <v>0</v>
      </c>
      <c r="U30" s="568">
        <f t="shared" si="5"/>
        <v>0</v>
      </c>
    </row>
    <row r="31" ht="3.75" customHeight="1" spans="4:19">
      <c r="D31" s="561">
        <f>'2'!D10</f>
        <v>1</v>
      </c>
      <c r="E31" s="561">
        <f>'2'!E10</f>
        <v>0</v>
      </c>
      <c r="F31" s="561">
        <f>'2'!F10</f>
        <v>0</v>
      </c>
      <c r="G31" s="561">
        <f>'2'!G10</f>
        <v>1</v>
      </c>
      <c r="H31" s="561">
        <f>'2'!H10</f>
        <v>0</v>
      </c>
      <c r="I31" s="561">
        <f>'2'!I10</f>
        <v>0</v>
      </c>
      <c r="J31" s="561">
        <f>'2'!J10</f>
        <v>1</v>
      </c>
      <c r="K31" s="561">
        <f>'2'!K10</f>
        <v>0</v>
      </c>
      <c r="L31" s="561">
        <f>'2'!L10</f>
        <v>0</v>
      </c>
      <c r="M31" s="561">
        <f>'2'!M10</f>
        <v>1</v>
      </c>
      <c r="N31" s="561">
        <f>'2'!N10</f>
        <v>0</v>
      </c>
      <c r="O31" s="561">
        <f>'2'!O10</f>
        <v>0</v>
      </c>
      <c r="P31" s="566">
        <f>'2'!P10</f>
        <v>0</v>
      </c>
      <c r="Q31" s="566">
        <f>'2'!Q10</f>
        <v>0</v>
      </c>
      <c r="R31" s="566">
        <f>'2'!R10</f>
        <v>0</v>
      </c>
      <c r="S31" s="566">
        <f>'2'!S10</f>
        <v>0</v>
      </c>
    </row>
  </sheetData>
  <sheetProtection password="83B8" sheet="1" selectLockedCells="1" formatCells="0" autoFilter="0"/>
  <mergeCells count="16">
    <mergeCell ref="D1:U1"/>
    <mergeCell ref="E2:I2"/>
    <mergeCell ref="J2:O2"/>
    <mergeCell ref="P2:U2"/>
    <mergeCell ref="K3:O3"/>
    <mergeCell ref="Q3:U3"/>
    <mergeCell ref="B1:B4"/>
    <mergeCell ref="C1:C4"/>
    <mergeCell ref="D2:D4"/>
    <mergeCell ref="E3:E4"/>
    <mergeCell ref="F3:F4"/>
    <mergeCell ref="G3:G4"/>
    <mergeCell ref="H3:H4"/>
    <mergeCell ref="I3:I4"/>
    <mergeCell ref="J3:J4"/>
    <mergeCell ref="P3:P4"/>
  </mergeCells>
  <conditionalFormatting sqref="D6">
    <cfRule type="cellIs" dxfId="0" priority="283" stopIfTrue="1" operator="notEqual">
      <formula>$E$6+$F$6+$G$6+$H$6+$I$6</formula>
    </cfRule>
  </conditionalFormatting>
  <conditionalFormatting sqref="E6:I6">
    <cfRule type="cellIs" dxfId="0" priority="284" stopIfTrue="1" operator="greaterThan">
      <formula>$D$6</formula>
    </cfRule>
  </conditionalFormatting>
  <conditionalFormatting sqref="J6">
    <cfRule type="cellIs" dxfId="0" priority="285" stopIfTrue="1" operator="greaterThan">
      <formula>$D$6</formula>
    </cfRule>
    <cfRule type="cellIs" dxfId="0" priority="286" stopIfTrue="1" operator="notEqual">
      <formula>$K$6+$L$6+$M$6+$N$6+$O$6</formula>
    </cfRule>
  </conditionalFormatting>
  <conditionalFormatting sqref="P6">
    <cfRule type="cellIs" dxfId="0" priority="287" stopIfTrue="1" operator="greaterThan">
      <formula>$D$6</formula>
    </cfRule>
    <cfRule type="cellIs" dxfId="0" priority="288" stopIfTrue="1" operator="notEqual">
      <formula>$Q$6+$R$6+$S$6+$T$6+$U$6</formula>
    </cfRule>
  </conditionalFormatting>
  <conditionalFormatting sqref="D7">
    <cfRule type="cellIs" dxfId="0" priority="251" stopIfTrue="1" operator="notEqual">
      <formula>$E$7+$F$7+$G$7+$H$7+$I$7</formula>
    </cfRule>
  </conditionalFormatting>
  <conditionalFormatting sqref="E7:I7">
    <cfRule type="cellIs" dxfId="0" priority="256" stopIfTrue="1" operator="greaterThan">
      <formula>$D$7</formula>
    </cfRule>
  </conditionalFormatting>
  <conditionalFormatting sqref="J7">
    <cfRule type="cellIs" dxfId="0" priority="259" stopIfTrue="1" operator="greaterThan">
      <formula>$D$7</formula>
    </cfRule>
    <cfRule type="cellIs" dxfId="0" priority="260" stopIfTrue="1" operator="notEqual">
      <formula>$K$7+$L$7+$M$7+$N$7+$O$7</formula>
    </cfRule>
  </conditionalFormatting>
  <conditionalFormatting sqref="P7">
    <cfRule type="cellIs" dxfId="3" priority="19" stopIfTrue="1" operator="notEqual">
      <formula>$Q$7+$R$7+$S$7+$T$7+$U$7</formula>
    </cfRule>
  </conditionalFormatting>
  <conditionalFormatting sqref="D8">
    <cfRule type="cellIs" dxfId="0" priority="252" stopIfTrue="1" operator="notEqual">
      <formula>$E$8+$F$8+$G$8+$H$8+$I$8</formula>
    </cfRule>
  </conditionalFormatting>
  <conditionalFormatting sqref="E8:I8">
    <cfRule type="cellIs" dxfId="0" priority="255" stopIfTrue="1" operator="greaterThan">
      <formula>$D$8</formula>
    </cfRule>
  </conditionalFormatting>
  <conditionalFormatting sqref="J8">
    <cfRule type="cellIs" dxfId="0" priority="261" stopIfTrue="1" operator="greaterThan">
      <formula>$D$8</formula>
    </cfRule>
    <cfRule type="cellIs" dxfId="0" priority="262" stopIfTrue="1" operator="notEqual">
      <formula>$K$8+$L$8+$M$8+$N$8+$O$8</formula>
    </cfRule>
  </conditionalFormatting>
  <conditionalFormatting sqref="P8">
    <cfRule type="cellIs" dxfId="3" priority="18" stopIfTrue="1" operator="notEqual">
      <formula>$Q$8+$R$8+$S$8+$T$8+$U$8</formula>
    </cfRule>
  </conditionalFormatting>
  <conditionalFormatting sqref="D9">
    <cfRule type="cellIs" dxfId="0" priority="253" stopIfTrue="1" operator="notEqual">
      <formula>$E$9+$F$9+$G$9+$H$9+$I$9</formula>
    </cfRule>
  </conditionalFormatting>
  <conditionalFormatting sqref="E9:I9">
    <cfRule type="cellIs" dxfId="0" priority="257" stopIfTrue="1" operator="greaterThan">
      <formula>$D$9</formula>
    </cfRule>
  </conditionalFormatting>
  <conditionalFormatting sqref="J9">
    <cfRule type="cellIs" dxfId="0" priority="263" stopIfTrue="1" operator="greaterThan">
      <formula>$D$9</formula>
    </cfRule>
    <cfRule type="cellIs" dxfId="0" priority="264" stopIfTrue="1" operator="notEqual">
      <formula>$K$9+$L$9+$M$9+$N$9+$O$9</formula>
    </cfRule>
  </conditionalFormatting>
  <conditionalFormatting sqref="P9">
    <cfRule type="cellIs" dxfId="3" priority="17" stopIfTrue="1" operator="notEqual">
      <formula>$Q$9+$R$9+$S$9+$T$9+$U$9</formula>
    </cfRule>
  </conditionalFormatting>
  <conditionalFormatting sqref="D10">
    <cfRule type="cellIs" dxfId="0" priority="254" stopIfTrue="1" operator="notEqual">
      <formula>$E$10+$F$10+$G$10+$H$10+$I$10</formula>
    </cfRule>
  </conditionalFormatting>
  <conditionalFormatting sqref="E10:I10">
    <cfRule type="cellIs" dxfId="0" priority="258" stopIfTrue="1" operator="greaterThan">
      <formula>$D$10</formula>
    </cfRule>
  </conditionalFormatting>
  <conditionalFormatting sqref="J10">
    <cfRule type="cellIs" dxfId="0" priority="265" stopIfTrue="1" operator="greaterThan">
      <formula>$D$10</formula>
    </cfRule>
    <cfRule type="cellIs" dxfId="0" priority="266" stopIfTrue="1" operator="notEqual">
      <formula>$K$10+$L$10+$M$10+$N$10+$O$10</formula>
    </cfRule>
  </conditionalFormatting>
  <conditionalFormatting sqref="P10">
    <cfRule type="cellIs" dxfId="3" priority="16" stopIfTrue="1" operator="notEqual">
      <formula>$Q$10+$R$10+$S$10+$T$10+$U$10</formula>
    </cfRule>
  </conditionalFormatting>
  <conditionalFormatting sqref="D11">
    <cfRule type="cellIs" dxfId="0" priority="142" stopIfTrue="1" operator="notEqual">
      <formula>$E$11+$F$11+$G$11+$H$11+$I$11</formula>
    </cfRule>
  </conditionalFormatting>
  <conditionalFormatting sqref="E11:I11">
    <cfRule type="cellIs" dxfId="0" priority="154" stopIfTrue="1" operator="greaterThan">
      <formula>$D$11</formula>
    </cfRule>
  </conditionalFormatting>
  <conditionalFormatting sqref="J11">
    <cfRule type="cellIs" dxfId="0" priority="166" stopIfTrue="1" operator="greaterThan">
      <formula>$D$11</formula>
    </cfRule>
    <cfRule type="cellIs" dxfId="0" priority="167" stopIfTrue="1" operator="notEqual">
      <formula>$K$11+$L$11+$M$11+$N$11+$O$11</formula>
    </cfRule>
  </conditionalFormatting>
  <conditionalFormatting sqref="P11">
    <cfRule type="cellIs" dxfId="3" priority="15" stopIfTrue="1" operator="notEqual">
      <formula>$Q$11+$R$11+$S$11+$T$11+$U$11</formula>
    </cfRule>
  </conditionalFormatting>
  <conditionalFormatting sqref="D12">
    <cfRule type="cellIs" dxfId="0" priority="143" stopIfTrue="1" operator="notEqual">
      <formula>$E$12+$F$12+$G$12+$H$12+$I$12</formula>
    </cfRule>
  </conditionalFormatting>
  <conditionalFormatting sqref="E12:I12">
    <cfRule type="cellIs" dxfId="0" priority="155" stopIfTrue="1" operator="greaterThan">
      <formula>$D$12</formula>
    </cfRule>
  </conditionalFormatting>
  <conditionalFormatting sqref="J12">
    <cfRule type="cellIs" dxfId="0" priority="168" stopIfTrue="1" operator="greaterThan">
      <formula>$D$12</formula>
    </cfRule>
    <cfRule type="cellIs" dxfId="0" priority="169" stopIfTrue="1" operator="notEqual">
      <formula>$K$12+$L$12+$M$12+$N$12+$O$12</formula>
    </cfRule>
  </conditionalFormatting>
  <conditionalFormatting sqref="P12">
    <cfRule type="cellIs" dxfId="3" priority="14" stopIfTrue="1" operator="notEqual">
      <formula>$Q$12+$R$12+$S$12+$T$12+$U$12</formula>
    </cfRule>
  </conditionalFormatting>
  <conditionalFormatting sqref="D13">
    <cfRule type="cellIs" dxfId="0" priority="144" stopIfTrue="1" operator="notEqual">
      <formula>$E$13+$F$13+$G$13+$H$13+$I$13</formula>
    </cfRule>
  </conditionalFormatting>
  <conditionalFormatting sqref="E13:I13">
    <cfRule type="cellIs" dxfId="0" priority="156" stopIfTrue="1" operator="greaterThan">
      <formula>$D$13</formula>
    </cfRule>
  </conditionalFormatting>
  <conditionalFormatting sqref="J13">
    <cfRule type="cellIs" dxfId="0" priority="170" stopIfTrue="1" operator="greaterThan">
      <formula>$D$13</formula>
    </cfRule>
    <cfRule type="cellIs" dxfId="0" priority="171" stopIfTrue="1" operator="notEqual">
      <formula>$K$13+$L$13+$M$13+$N$13+$O$13</formula>
    </cfRule>
  </conditionalFormatting>
  <conditionalFormatting sqref="P13">
    <cfRule type="cellIs" dxfId="3" priority="13" stopIfTrue="1" operator="notEqual">
      <formula>$Q$13+$R$13+$S$13+$T$13+$U$13</formula>
    </cfRule>
  </conditionalFormatting>
  <conditionalFormatting sqref="D14">
    <cfRule type="cellIs" dxfId="0" priority="145" stopIfTrue="1" operator="notEqual">
      <formula>$E$14+$F$14+$G$14+$H$14+$I$14</formula>
    </cfRule>
  </conditionalFormatting>
  <conditionalFormatting sqref="E14:I14">
    <cfRule type="cellIs" dxfId="0" priority="157" stopIfTrue="1" operator="greaterThan">
      <formula>$D$14</formula>
    </cfRule>
  </conditionalFormatting>
  <conditionalFormatting sqref="J14">
    <cfRule type="cellIs" dxfId="0" priority="172" stopIfTrue="1" operator="greaterThan">
      <formula>$D$14</formula>
    </cfRule>
    <cfRule type="cellIs" dxfId="0" priority="173" stopIfTrue="1" operator="notEqual">
      <formula>$K$14+$L$14+$M$14+$N$14+$O$14</formula>
    </cfRule>
  </conditionalFormatting>
  <conditionalFormatting sqref="P14">
    <cfRule type="cellIs" dxfId="3" priority="12" stopIfTrue="1" operator="notEqual">
      <formula>$Q$14+$R$14+$S$14+$T$14+$U$14</formula>
    </cfRule>
  </conditionalFormatting>
  <conditionalFormatting sqref="D15">
    <cfRule type="cellIs" dxfId="0" priority="146" stopIfTrue="1" operator="notEqual">
      <formula>$E$15+$F$15+$G$15+$H$15+$I$15</formula>
    </cfRule>
  </conditionalFormatting>
  <conditionalFormatting sqref="E15:I15">
    <cfRule type="cellIs" dxfId="0" priority="158" stopIfTrue="1" operator="greaterThan">
      <formula>$D$15</formula>
    </cfRule>
  </conditionalFormatting>
  <conditionalFormatting sqref="J15">
    <cfRule type="cellIs" dxfId="0" priority="174" stopIfTrue="1" operator="greaterThan">
      <formula>$D$15</formula>
    </cfRule>
    <cfRule type="cellIs" dxfId="0" priority="175" stopIfTrue="1" operator="notEqual">
      <formula>$K$15+$L$15+$M$15+$N$15+$O$15</formula>
    </cfRule>
  </conditionalFormatting>
  <conditionalFormatting sqref="P15">
    <cfRule type="cellIs" dxfId="3" priority="11" stopIfTrue="1" operator="notEqual">
      <formula>$Q$15+$R$15+$S$15+$T$15+$U$15</formula>
    </cfRule>
  </conditionalFormatting>
  <conditionalFormatting sqref="D16">
    <cfRule type="cellIs" dxfId="0" priority="147" stopIfTrue="1" operator="notEqual">
      <formula>$E$16+$F$16+$G$16+$H$16+$I$16</formula>
    </cfRule>
  </conditionalFormatting>
  <conditionalFormatting sqref="E16:I16">
    <cfRule type="cellIs" dxfId="0" priority="159" stopIfTrue="1" operator="greaterThan">
      <formula>$D$16</formula>
    </cfRule>
  </conditionalFormatting>
  <conditionalFormatting sqref="J16">
    <cfRule type="cellIs" dxfId="0" priority="242" stopIfTrue="1" operator="greaterThan">
      <formula>$D$16</formula>
    </cfRule>
    <cfRule type="cellIs" dxfId="0" priority="243" stopIfTrue="1" operator="notEqual">
      <formula>$K$16+$L$16+$M$16+$N$16+$O$16</formula>
    </cfRule>
  </conditionalFormatting>
  <conditionalFormatting sqref="P16">
    <cfRule type="cellIs" dxfId="3" priority="10" stopIfTrue="1" operator="notEqual">
      <formula>$Q$16+$R$16+$S$16+$T$16+$U$16</formula>
    </cfRule>
  </conditionalFormatting>
  <conditionalFormatting sqref="D17">
    <cfRule type="cellIs" dxfId="0" priority="148" stopIfTrue="1" operator="notEqual">
      <formula>$E$17+$F$17+$G$17+$H$17+$I$17</formula>
    </cfRule>
  </conditionalFormatting>
  <conditionalFormatting sqref="E17:I17">
    <cfRule type="cellIs" dxfId="0" priority="160" stopIfTrue="1" operator="greaterThan">
      <formula>$D$17</formula>
    </cfRule>
  </conditionalFormatting>
  <conditionalFormatting sqref="J17">
    <cfRule type="cellIs" dxfId="0" priority="176" stopIfTrue="1" operator="greaterThan">
      <formula>$D$17</formula>
    </cfRule>
    <cfRule type="cellIs" dxfId="0" priority="177" stopIfTrue="1" operator="notEqual">
      <formula>$K$17+$L$17+$M$17+$N$17+$O$17</formula>
    </cfRule>
  </conditionalFormatting>
  <conditionalFormatting sqref="P17">
    <cfRule type="cellIs" dxfId="3" priority="9" stopIfTrue="1" operator="notEqual">
      <formula>$Q$17+$R$17+$S$17+$T$17+$U$17</formula>
    </cfRule>
  </conditionalFormatting>
  <conditionalFormatting sqref="D18">
    <cfRule type="cellIs" dxfId="0" priority="149" stopIfTrue="1" operator="notEqual">
      <formula>$E$18+$F$18+$G$18+$H$18+$I$18</formula>
    </cfRule>
  </conditionalFormatting>
  <conditionalFormatting sqref="E18:I18">
    <cfRule type="cellIs" dxfId="0" priority="161" stopIfTrue="1" operator="greaterThan">
      <formula>$D$18</formula>
    </cfRule>
  </conditionalFormatting>
  <conditionalFormatting sqref="J18">
    <cfRule type="cellIs" dxfId="0" priority="178" stopIfTrue="1" operator="greaterThan">
      <formula>$D$18</formula>
    </cfRule>
    <cfRule type="cellIs" dxfId="0" priority="179" stopIfTrue="1" operator="notEqual">
      <formula>$K$18+$L$18+$M$18+$N$18+$O$18</formula>
    </cfRule>
  </conditionalFormatting>
  <conditionalFormatting sqref="P18">
    <cfRule type="cellIs" dxfId="3" priority="8" stopIfTrue="1" operator="notEqual">
      <formula>$Q$18+$R$18+$S$18+$T$18+$U$18</formula>
    </cfRule>
  </conditionalFormatting>
  <conditionalFormatting sqref="D19">
    <cfRule type="cellIs" dxfId="0" priority="150" stopIfTrue="1" operator="notEqual">
      <formula>$E$19+$F$19+$G$19+$H$19+$I$19</formula>
    </cfRule>
  </conditionalFormatting>
  <conditionalFormatting sqref="G19">
    <cfRule type="cellIs" dxfId="0" priority="87" stopIfTrue="1" operator="greaterThan">
      <formula>$D$19</formula>
    </cfRule>
  </conditionalFormatting>
  <conditionalFormatting sqref="H19">
    <cfRule type="cellIs" dxfId="0" priority="112" stopIfTrue="1" operator="greaterThan">
      <formula>$D$19</formula>
    </cfRule>
  </conditionalFormatting>
  <conditionalFormatting sqref="J19">
    <cfRule type="cellIs" dxfId="0" priority="180" stopIfTrue="1" operator="greaterThan">
      <formula>$D$19</formula>
    </cfRule>
    <cfRule type="cellIs" dxfId="0" priority="181" stopIfTrue="1" operator="lessThan">
      <formula>$K$19+$L$19+$M$19+$N$19+$O$19</formula>
    </cfRule>
  </conditionalFormatting>
  <conditionalFormatting sqref="P19">
    <cfRule type="cellIs" dxfId="3" priority="7" stopIfTrue="1" operator="notEqual">
      <formula>$Q$19+$R$19+$S$19+$T$19+$U$19</formula>
    </cfRule>
  </conditionalFormatting>
  <conditionalFormatting sqref="D20">
    <cfRule type="cellIs" dxfId="0" priority="151" stopIfTrue="1" operator="notEqual">
      <formula>$E$20+$F$20+$G$20+$H$20+$I$20</formula>
    </cfRule>
  </conditionalFormatting>
  <conditionalFormatting sqref="E20:I20">
    <cfRule type="cellIs" dxfId="0" priority="163" stopIfTrue="1" operator="greaterThan">
      <formula>$D$20</formula>
    </cfRule>
  </conditionalFormatting>
  <conditionalFormatting sqref="J20">
    <cfRule type="cellIs" dxfId="0" priority="182" stopIfTrue="1" operator="greaterThan">
      <formula>$D$20</formula>
    </cfRule>
    <cfRule type="cellIs" dxfId="0" priority="183" stopIfTrue="1" operator="notEqual">
      <formula>$K$20+$L$20+$M$20+$N$20+$O$20</formula>
    </cfRule>
  </conditionalFormatting>
  <conditionalFormatting sqref="P20">
    <cfRule type="cellIs" dxfId="3" priority="6" stopIfTrue="1" operator="notEqual">
      <formula>$Q$20+$R$20+$S$20+$T$20+$U$20</formula>
    </cfRule>
  </conditionalFormatting>
  <conditionalFormatting sqref="D21">
    <cfRule type="cellIs" dxfId="0" priority="152" stopIfTrue="1" operator="notEqual">
      <formula>$E$21+$F$21+$G$21+$H$21+$I$21</formula>
    </cfRule>
  </conditionalFormatting>
  <conditionalFormatting sqref="E21:I21">
    <cfRule type="cellIs" dxfId="0" priority="164" stopIfTrue="1" operator="greaterThan">
      <formula>$D$21</formula>
    </cfRule>
  </conditionalFormatting>
  <conditionalFormatting sqref="J21">
    <cfRule type="cellIs" dxfId="0" priority="184" stopIfTrue="1" operator="greaterThan">
      <formula>$D$21</formula>
    </cfRule>
    <cfRule type="cellIs" dxfId="0" priority="185" stopIfTrue="1" operator="notEqual">
      <formula>$K$21+$L$21+$M$21+$N$21+$O$21</formula>
    </cfRule>
  </conditionalFormatting>
  <conditionalFormatting sqref="P21">
    <cfRule type="cellIs" dxfId="3" priority="5" stopIfTrue="1" operator="notEqual">
      <formula>$Q$21+$R$21+$S$21+$T$21+$U$21</formula>
    </cfRule>
  </conditionalFormatting>
  <conditionalFormatting sqref="D22">
    <cfRule type="cellIs" dxfId="0" priority="153" stopIfTrue="1" operator="lessThan">
      <formula>$E$22+$F$22+$I$22</formula>
    </cfRule>
  </conditionalFormatting>
  <conditionalFormatting sqref="G22">
    <cfRule type="cellIs" dxfId="0" priority="90" stopIfTrue="1" operator="greaterThan">
      <formula>$D$22</formula>
    </cfRule>
  </conditionalFormatting>
  <conditionalFormatting sqref="H22">
    <cfRule type="cellIs" dxfId="0" priority="115" stopIfTrue="1" operator="greaterThan">
      <formula>$D$22</formula>
    </cfRule>
  </conditionalFormatting>
  <conditionalFormatting sqref="J22">
    <cfRule type="cellIs" dxfId="0" priority="186" stopIfTrue="1" operator="greaterThan">
      <formula>$D$22</formula>
    </cfRule>
    <cfRule type="cellIs" dxfId="0" priority="187" stopIfTrue="1" operator="lessThan">
      <formula>$K$22+$L$22+$O$22</formula>
    </cfRule>
  </conditionalFormatting>
  <conditionalFormatting sqref="D23">
    <cfRule type="cellIs" dxfId="0" priority="234" stopIfTrue="1" operator="lessThan">
      <formula>$E$23+$F$23+$I$23</formula>
    </cfRule>
  </conditionalFormatting>
  <conditionalFormatting sqref="G23">
    <cfRule type="cellIs" dxfId="0" priority="91" stopIfTrue="1" operator="greaterThan">
      <formula>$D$23</formula>
    </cfRule>
  </conditionalFormatting>
  <conditionalFormatting sqref="H23">
    <cfRule type="cellIs" dxfId="0" priority="116" stopIfTrue="1" operator="greaterThan">
      <formula>$D$23</formula>
    </cfRule>
  </conditionalFormatting>
  <conditionalFormatting sqref="J23">
    <cfRule type="cellIs" dxfId="0" priority="236" stopIfTrue="1" operator="greaterThan">
      <formula>$D$23</formula>
    </cfRule>
    <cfRule type="cellIs" dxfId="0" priority="237" stopIfTrue="1" operator="lessThan">
      <formula>$K$23+$L$23+$O$23</formula>
    </cfRule>
  </conditionalFormatting>
  <conditionalFormatting sqref="D24">
    <cfRule type="cellIs" dxfId="3" priority="28" stopIfTrue="1" operator="notEqual">
      <formula>$E$24+$F$24+$G$24+$H$24+$I$24</formula>
    </cfRule>
  </conditionalFormatting>
  <conditionalFormatting sqref="E24:I24">
    <cfRule type="cellIs" dxfId="3" priority="27" stopIfTrue="1" operator="greaterThan">
      <formula>$D$24</formula>
    </cfRule>
  </conditionalFormatting>
  <conditionalFormatting sqref="J24">
    <cfRule type="cellIs" dxfId="3" priority="25" stopIfTrue="1" operator="notEqual">
      <formula>$K$24+$L$24+$M$24+$N$24+$O$24</formula>
    </cfRule>
    <cfRule type="cellIs" dxfId="3" priority="26" stopIfTrue="1" operator="greaterThan">
      <formula>$D$24</formula>
    </cfRule>
  </conditionalFormatting>
  <conditionalFormatting sqref="P24">
    <cfRule type="cellIs" dxfId="3" priority="4" stopIfTrue="1" operator="notEqual">
      <formula>$Q$24+$R$24+$S$24+$T$24+$U$24</formula>
    </cfRule>
  </conditionalFormatting>
  <conditionalFormatting sqref="D25">
    <cfRule type="cellIs" dxfId="0" priority="291" stopIfTrue="1" operator="notEqual">
      <formula>$E$25+$F$25+$G$25+$H$25+$I$25</formula>
    </cfRule>
  </conditionalFormatting>
  <conditionalFormatting sqref="E25:I25">
    <cfRule type="cellIs" dxfId="0" priority="292" stopIfTrue="1" operator="greaterThan">
      <formula>$D$25</formula>
    </cfRule>
  </conditionalFormatting>
  <conditionalFormatting sqref="J25">
    <cfRule type="cellIs" dxfId="0" priority="293" stopIfTrue="1" operator="greaterThan">
      <formula>$D$25</formula>
    </cfRule>
    <cfRule type="cellIs" dxfId="0" priority="294" stopIfTrue="1" operator="notEqual">
      <formula>$K$25+$L$25+$M$25+$N$25+$O$25</formula>
    </cfRule>
  </conditionalFormatting>
  <conditionalFormatting sqref="P25">
    <cfRule type="cellIs" dxfId="3" priority="3" stopIfTrue="1" operator="notEqual">
      <formula>$Q$25+$R$25+$S$25+$T$25+$U$25</formula>
    </cfRule>
  </conditionalFormatting>
  <conditionalFormatting sqref="D26">
    <cfRule type="cellIs" dxfId="0" priority="300" stopIfTrue="1" operator="notEqual">
      <formula>$E$26+$F$26+$G$26+$H$26+$I$26</formula>
    </cfRule>
    <cfRule type="cellIs" dxfId="2" priority="301" stopIfTrue="1" operator="notEqual">
      <formula>SUM($D$27:$D$29)</formula>
    </cfRule>
  </conditionalFormatting>
  <conditionalFormatting sqref="E26">
    <cfRule type="cellIs" dxfId="0" priority="302" stopIfTrue="1" operator="greaterThan">
      <formula>$D$26</formula>
    </cfRule>
    <cfRule type="cellIs" dxfId="2" priority="303" stopIfTrue="1" operator="notEqual">
      <formula>SUM($E$27:$E$29)</formula>
    </cfRule>
  </conditionalFormatting>
  <conditionalFormatting sqref="F26">
    <cfRule type="cellIs" dxfId="0" priority="304" stopIfTrue="1" operator="greaterThan">
      <formula>$D$26</formula>
    </cfRule>
    <cfRule type="cellIs" dxfId="2" priority="305" stopIfTrue="1" operator="notEqual">
      <formula>SUM($F$27:$F$29)</formula>
    </cfRule>
  </conditionalFormatting>
  <conditionalFormatting sqref="G26">
    <cfRule type="cellIs" dxfId="0" priority="98" stopIfTrue="1" operator="greaterThan">
      <formula>$D$26</formula>
    </cfRule>
    <cfRule type="cellIs" dxfId="2" priority="99" stopIfTrue="1" operator="notEqual">
      <formula>SUM($G$27:$G$29)</formula>
    </cfRule>
  </conditionalFormatting>
  <conditionalFormatting sqref="H26">
    <cfRule type="cellIs" dxfId="0" priority="123" stopIfTrue="1" operator="greaterThan">
      <formula>$D$26</formula>
    </cfRule>
    <cfRule type="cellIs" dxfId="2" priority="124" stopIfTrue="1" operator="notEqual">
      <formula>SUM($H$27:$H$29)</formula>
    </cfRule>
  </conditionalFormatting>
  <conditionalFormatting sqref="I26">
    <cfRule type="cellIs" dxfId="0" priority="306" stopIfTrue="1" operator="greaterThan">
      <formula>$D$26</formula>
    </cfRule>
    <cfRule type="cellIs" dxfId="2" priority="307" stopIfTrue="1" operator="notEqual">
      <formula>SUM($I$27:$I$29)</formula>
    </cfRule>
  </conditionalFormatting>
  <conditionalFormatting sqref="J26">
    <cfRule type="cellIs" dxfId="0" priority="308" stopIfTrue="1" operator="greaterThan">
      <formula>$D$26</formula>
    </cfRule>
    <cfRule type="cellIs" dxfId="0" priority="309" stopIfTrue="1" operator="notEqual">
      <formula>$K$26+$L$26+$M$26+$N$26+$O$26</formula>
    </cfRule>
    <cfRule type="cellIs" dxfId="2" priority="310" stopIfTrue="1" operator="notEqual">
      <formula>SUM($J$27:$J$29)</formula>
    </cfRule>
  </conditionalFormatting>
  <conditionalFormatting sqref="K26">
    <cfRule type="cellIs" dxfId="2" priority="312" stopIfTrue="1" operator="notEqual">
      <formula>SUM($K$27:$K$29)</formula>
    </cfRule>
  </conditionalFormatting>
  <conditionalFormatting sqref="L26">
    <cfRule type="cellIs" dxfId="2" priority="314" stopIfTrue="1" operator="notEqual">
      <formula>SUM($L$27:$L$29)</formula>
    </cfRule>
  </conditionalFormatting>
  <conditionalFormatting sqref="M26">
    <cfRule type="cellIs" dxfId="2" priority="49" stopIfTrue="1" operator="notEqual">
      <formula>SUM($M$27:$M$29)</formula>
    </cfRule>
  </conditionalFormatting>
  <conditionalFormatting sqref="N26">
    <cfRule type="cellIs" dxfId="2" priority="74" stopIfTrue="1" operator="notEqual">
      <formula>SUM($N$27:$N$29)</formula>
    </cfRule>
  </conditionalFormatting>
  <conditionalFormatting sqref="O26">
    <cfRule type="cellIs" dxfId="2" priority="316" stopIfTrue="1" operator="notEqual">
      <formula>SUM($O$27:$O$29)</formula>
    </cfRule>
  </conditionalFormatting>
  <conditionalFormatting sqref="P26">
    <cfRule type="cellIs" dxfId="3" priority="2" stopIfTrue="1" operator="notEqual">
      <formula>$Q$26+$R$26+$S$26+$T$26+$U$26</formula>
    </cfRule>
  </conditionalFormatting>
  <conditionalFormatting sqref="D27">
    <cfRule type="cellIs" dxfId="0" priority="326" stopIfTrue="1" operator="lessThan">
      <formula>$E$27+$F$27+$G$27+$H$27+$I$27</formula>
    </cfRule>
  </conditionalFormatting>
  <conditionalFormatting sqref="E27:I27">
    <cfRule type="cellIs" dxfId="0" priority="327" stopIfTrue="1" operator="greaterThan">
      <formula>$D$27</formula>
    </cfRule>
  </conditionalFormatting>
  <conditionalFormatting sqref="J27">
    <cfRule type="cellIs" dxfId="0" priority="328" stopIfTrue="1" operator="greaterThan">
      <formula>$D$27</formula>
    </cfRule>
    <cfRule type="cellIs" dxfId="0" priority="329" stopIfTrue="1" operator="lessThan">
      <formula>$K$27+$L$27+$M$27+$N$27+$O$27</formula>
    </cfRule>
  </conditionalFormatting>
  <conditionalFormatting sqref="D28">
    <cfRule type="cellIs" dxfId="0" priority="335" stopIfTrue="1" operator="lessThan">
      <formula>$E$28+$F$28+$G$28+$H$28+$I$28</formula>
    </cfRule>
  </conditionalFormatting>
  <conditionalFormatting sqref="E28:I28">
    <cfRule type="cellIs" dxfId="0" priority="336" stopIfTrue="1" operator="greaterThan">
      <formula>$D$28</formula>
    </cfRule>
  </conditionalFormatting>
  <conditionalFormatting sqref="J28">
    <cfRule type="cellIs" dxfId="0" priority="337" stopIfTrue="1" operator="greaterThan">
      <formula>$D$28</formula>
    </cfRule>
    <cfRule type="cellIs" dxfId="0" priority="338" stopIfTrue="1" operator="lessThan">
      <formula>$K$28+$L$28+$M$28+$N$28+$O$28</formula>
    </cfRule>
  </conditionalFormatting>
  <conditionalFormatting sqref="D29">
    <cfRule type="cellIs" dxfId="0" priority="344" stopIfTrue="1" operator="lessThan">
      <formula>$E$29+$F$29+$G$29+$H$29+$I$29</formula>
    </cfRule>
  </conditionalFormatting>
  <conditionalFormatting sqref="E29:I29">
    <cfRule type="cellIs" dxfId="0" priority="345" stopIfTrue="1" operator="greaterThan">
      <formula>$D$29</formula>
    </cfRule>
  </conditionalFormatting>
  <conditionalFormatting sqref="J29">
    <cfRule type="cellIs" dxfId="0" priority="346" stopIfTrue="1" operator="greaterThan">
      <formula>$D$29</formula>
    </cfRule>
    <cfRule type="cellIs" dxfId="0" priority="347" stopIfTrue="1" operator="lessThan">
      <formula>$K$29+$L$29+$M$29+$N$29+$O$29</formula>
    </cfRule>
  </conditionalFormatting>
  <conditionalFormatting sqref="D30">
    <cfRule type="cellIs" dxfId="0" priority="353" stopIfTrue="1" operator="notEqual">
      <formula>$E$30+$F$30+$G$30+$H$30+$I$30</formula>
    </cfRule>
  </conditionalFormatting>
  <conditionalFormatting sqref="E30:I30">
    <cfRule type="cellIs" dxfId="0" priority="354" stopIfTrue="1" operator="greaterThan">
      <formula>$D$30</formula>
    </cfRule>
  </conditionalFormatting>
  <conditionalFormatting sqref="J30">
    <cfRule type="cellIs" dxfId="0" priority="355" stopIfTrue="1" operator="greaterThan">
      <formula>$D$30</formula>
    </cfRule>
    <cfRule type="cellIs" dxfId="0" priority="356" stopIfTrue="1" operator="notEqual">
      <formula>$K$30+$L$30+$M$30+$N$30+$O$30</formula>
    </cfRule>
  </conditionalFormatting>
  <conditionalFormatting sqref="P30">
    <cfRule type="cellIs" dxfId="3" priority="1" stopIfTrue="1" operator="notEqual">
      <formula>$Q$30+$R$30+$S$30+$T$30+$U$30</formula>
    </cfRule>
  </conditionalFormatting>
  <conditionalFormatting sqref="K6;Q6">
    <cfRule type="cellIs" dxfId="0" priority="289" stopIfTrue="1" operator="greaterThan">
      <formula>$E$6</formula>
    </cfRule>
  </conditionalFormatting>
  <conditionalFormatting sqref="L6;R6">
    <cfRule type="cellIs" dxfId="0" priority="250" stopIfTrue="1" operator="greaterThan">
      <formula>$F$6</formula>
    </cfRule>
  </conditionalFormatting>
  <conditionalFormatting sqref="M6;S6">
    <cfRule type="cellIs" dxfId="0" priority="46" stopIfTrue="1" operator="greaterThan">
      <formula>$G$6</formula>
    </cfRule>
  </conditionalFormatting>
  <conditionalFormatting sqref="N6;T6">
    <cfRule type="cellIs" dxfId="0" priority="71" stopIfTrue="1" operator="greaterThan">
      <formula>$H$6</formula>
    </cfRule>
  </conditionalFormatting>
  <conditionalFormatting sqref="O6;U6">
    <cfRule type="cellIs" dxfId="0" priority="290" stopIfTrue="1" operator="greaterThan">
      <formula>$I$6</formula>
    </cfRule>
  </conditionalFormatting>
  <conditionalFormatting sqref="K7;Q7">
    <cfRule type="cellIs" dxfId="0" priority="267" stopIfTrue="1" operator="greaterThan">
      <formula>$E$7</formula>
    </cfRule>
  </conditionalFormatting>
  <conditionalFormatting sqref="L7;R7">
    <cfRule type="cellIs" dxfId="0" priority="246" stopIfTrue="1" operator="greaterThan">
      <formula>$F$7</formula>
    </cfRule>
  </conditionalFormatting>
  <conditionalFormatting sqref="M7;S7">
    <cfRule type="cellIs" dxfId="0" priority="42" stopIfTrue="1" operator="greaterThan">
      <formula>$G$7</formula>
    </cfRule>
  </conditionalFormatting>
  <conditionalFormatting sqref="N7;T7">
    <cfRule type="cellIs" dxfId="0" priority="67" stopIfTrue="1" operator="greaterThan">
      <formula>$H$7</formula>
    </cfRule>
  </conditionalFormatting>
  <conditionalFormatting sqref="O7;U7">
    <cfRule type="cellIs" dxfId="0" priority="271" stopIfTrue="1" operator="greaterThan">
      <formula>$I$7</formula>
    </cfRule>
  </conditionalFormatting>
  <conditionalFormatting sqref="K8;Q8">
    <cfRule type="cellIs" dxfId="0" priority="268" stopIfTrue="1" operator="greaterThan">
      <formula>$E$8</formula>
    </cfRule>
  </conditionalFormatting>
  <conditionalFormatting sqref="L8;R8">
    <cfRule type="cellIs" dxfId="0" priority="247" stopIfTrue="1" operator="greaterThan">
      <formula>$F$8</formula>
    </cfRule>
  </conditionalFormatting>
  <conditionalFormatting sqref="M8;S8">
    <cfRule type="cellIs" dxfId="0" priority="43" stopIfTrue="1" operator="greaterThan">
      <formula>$G$8</formula>
    </cfRule>
  </conditionalFormatting>
  <conditionalFormatting sqref="N8;T8">
    <cfRule type="cellIs" dxfId="0" priority="68" stopIfTrue="1" operator="greaterThan">
      <formula>$H$8</formula>
    </cfRule>
  </conditionalFormatting>
  <conditionalFormatting sqref="O8;U8">
    <cfRule type="cellIs" dxfId="0" priority="272" stopIfTrue="1" operator="greaterThan">
      <formula>$I$8</formula>
    </cfRule>
  </conditionalFormatting>
  <conditionalFormatting sqref="K9;Q9">
    <cfRule type="cellIs" dxfId="0" priority="269" stopIfTrue="1" operator="greaterThan">
      <formula>$E$9</formula>
    </cfRule>
  </conditionalFormatting>
  <conditionalFormatting sqref="L9;R9">
    <cfRule type="cellIs" dxfId="0" priority="248" stopIfTrue="1" operator="greaterThan">
      <formula>$F$9</formula>
    </cfRule>
  </conditionalFormatting>
  <conditionalFormatting sqref="M9;S9">
    <cfRule type="cellIs" dxfId="0" priority="44" stopIfTrue="1" operator="greaterThan">
      <formula>$G$9</formula>
    </cfRule>
  </conditionalFormatting>
  <conditionalFormatting sqref="N9;T9">
    <cfRule type="cellIs" dxfId="0" priority="69" stopIfTrue="1" operator="greaterThan">
      <formula>$H$9</formula>
    </cfRule>
  </conditionalFormatting>
  <conditionalFormatting sqref="O9;U9">
    <cfRule type="cellIs" dxfId="0" priority="273" stopIfTrue="1" operator="greaterThan">
      <formula>$I$9</formula>
    </cfRule>
  </conditionalFormatting>
  <conditionalFormatting sqref="K10;Q10">
    <cfRule type="cellIs" dxfId="0" priority="270" stopIfTrue="1" operator="greaterThan">
      <formula>$E$10</formula>
    </cfRule>
  </conditionalFormatting>
  <conditionalFormatting sqref="L10;R10">
    <cfRule type="cellIs" dxfId="0" priority="249" stopIfTrue="1" operator="greaterThan">
      <formula>$F$10</formula>
    </cfRule>
  </conditionalFormatting>
  <conditionalFormatting sqref="M10;S10">
    <cfRule type="cellIs" dxfId="0" priority="45" stopIfTrue="1" operator="greaterThan">
      <formula>$G$10</formula>
    </cfRule>
  </conditionalFormatting>
  <conditionalFormatting sqref="N10;T10">
    <cfRule type="cellIs" dxfId="0" priority="70" stopIfTrue="1" operator="greaterThan">
      <formula>$H$10</formula>
    </cfRule>
  </conditionalFormatting>
  <conditionalFormatting sqref="O10;U10">
    <cfRule type="cellIs" dxfId="0" priority="274" stopIfTrue="1" operator="greaterThan">
      <formula>$I$10</formula>
    </cfRule>
  </conditionalFormatting>
  <conditionalFormatting sqref="K11;Q11">
    <cfRule type="cellIs" dxfId="0" priority="188" stopIfTrue="1" operator="greaterThan">
      <formula>$E$11</formula>
    </cfRule>
  </conditionalFormatting>
  <conditionalFormatting sqref="L11;R11">
    <cfRule type="cellIs" dxfId="0" priority="140" stopIfTrue="1" operator="greaterThan">
      <formula>$F$11</formula>
    </cfRule>
  </conditionalFormatting>
  <conditionalFormatting sqref="M11;S11">
    <cfRule type="cellIs" dxfId="0" priority="29" stopIfTrue="1" operator="greaterThan">
      <formula>$G$11</formula>
    </cfRule>
  </conditionalFormatting>
  <conditionalFormatting sqref="N11;T11">
    <cfRule type="cellIs" dxfId="0" priority="54" stopIfTrue="1" operator="greaterThan">
      <formula>$H$11</formula>
    </cfRule>
  </conditionalFormatting>
  <conditionalFormatting sqref="O11;U11">
    <cfRule type="cellIs" dxfId="0" priority="200" stopIfTrue="1" operator="greaterThan">
      <formula>$I$11</formula>
    </cfRule>
  </conditionalFormatting>
  <conditionalFormatting sqref="K12;Q12">
    <cfRule type="cellIs" dxfId="0" priority="189" stopIfTrue="1" operator="greaterThan">
      <formula>$E$12</formula>
    </cfRule>
  </conditionalFormatting>
  <conditionalFormatting sqref="L12;R12">
    <cfRule type="cellIs" dxfId="0" priority="129" stopIfTrue="1" operator="greaterThan">
      <formula>$F$12</formula>
    </cfRule>
  </conditionalFormatting>
  <conditionalFormatting sqref="M12;S12">
    <cfRule type="cellIs" dxfId="0" priority="30" stopIfTrue="1" operator="greaterThan">
      <formula>$G$12</formula>
    </cfRule>
  </conditionalFormatting>
  <conditionalFormatting sqref="N12;T12">
    <cfRule type="cellIs" dxfId="0" priority="55" stopIfTrue="1" operator="greaterThan">
      <formula>$H$12</formula>
    </cfRule>
  </conditionalFormatting>
  <conditionalFormatting sqref="O12;U12">
    <cfRule type="cellIs" dxfId="0" priority="201" stopIfTrue="1" operator="greaterThan">
      <formula>$I$12</formula>
    </cfRule>
  </conditionalFormatting>
  <conditionalFormatting sqref="K13;Q13">
    <cfRule type="cellIs" dxfId="0" priority="190" stopIfTrue="1" operator="greaterThan">
      <formula>$E$13</formula>
    </cfRule>
  </conditionalFormatting>
  <conditionalFormatting sqref="L13;R13">
    <cfRule type="cellIs" dxfId="0" priority="130" stopIfTrue="1" operator="greaterThan">
      <formula>$F$13</formula>
    </cfRule>
  </conditionalFormatting>
  <conditionalFormatting sqref="M13;S13">
    <cfRule type="cellIs" dxfId="0" priority="31" stopIfTrue="1" operator="greaterThan">
      <formula>$G$13</formula>
    </cfRule>
  </conditionalFormatting>
  <conditionalFormatting sqref="N13;T13">
    <cfRule type="cellIs" dxfId="0" priority="56" stopIfTrue="1" operator="greaterThan">
      <formula>$H$13</formula>
    </cfRule>
  </conditionalFormatting>
  <conditionalFormatting sqref="O13;U13">
    <cfRule type="cellIs" dxfId="0" priority="202" stopIfTrue="1" operator="greaterThan">
      <formula>$I$13</formula>
    </cfRule>
  </conditionalFormatting>
  <conditionalFormatting sqref="K14;Q14">
    <cfRule type="cellIs" dxfId="0" priority="191" stopIfTrue="1" operator="greaterThan">
      <formula>$E$14</formula>
    </cfRule>
  </conditionalFormatting>
  <conditionalFormatting sqref="L14;R14">
    <cfRule type="cellIs" dxfId="0" priority="131" stopIfTrue="1" operator="greaterThan">
      <formula>$F$14</formula>
    </cfRule>
  </conditionalFormatting>
  <conditionalFormatting sqref="M14;S14">
    <cfRule type="cellIs" dxfId="0" priority="32" stopIfTrue="1" operator="greaterThan">
      <formula>$G$14</formula>
    </cfRule>
  </conditionalFormatting>
  <conditionalFormatting sqref="N14;T14">
    <cfRule type="cellIs" dxfId="0" priority="57" stopIfTrue="1" operator="greaterThan">
      <formula>$H$14</formula>
    </cfRule>
  </conditionalFormatting>
  <conditionalFormatting sqref="O14;U14">
    <cfRule type="cellIs" dxfId="0" priority="203" stopIfTrue="1" operator="greaterThan">
      <formula>$I$14</formula>
    </cfRule>
  </conditionalFormatting>
  <conditionalFormatting sqref="K15;Q15">
    <cfRule type="cellIs" dxfId="0" priority="192" stopIfTrue="1" operator="greaterThan">
      <formula>$E$15</formula>
    </cfRule>
  </conditionalFormatting>
  <conditionalFormatting sqref="L15;R15">
    <cfRule type="cellIs" dxfId="0" priority="132" stopIfTrue="1" operator="greaterThan">
      <formula>$F$15</formula>
    </cfRule>
  </conditionalFormatting>
  <conditionalFormatting sqref="M15;S15">
    <cfRule type="cellIs" dxfId="0" priority="33" stopIfTrue="1" operator="greaterThan">
      <formula>$G$15</formula>
    </cfRule>
  </conditionalFormatting>
  <conditionalFormatting sqref="N15;T15">
    <cfRule type="cellIs" dxfId="0" priority="58" stopIfTrue="1" operator="greaterThan">
      <formula>$H$15</formula>
    </cfRule>
  </conditionalFormatting>
  <conditionalFormatting sqref="O15;U15">
    <cfRule type="cellIs" dxfId="0" priority="204" stopIfTrue="1" operator="greaterThan">
      <formula>$I$15</formula>
    </cfRule>
  </conditionalFormatting>
  <conditionalFormatting sqref="K16;Q16">
    <cfRule type="cellIs" dxfId="0" priority="193" stopIfTrue="1" operator="greaterThan">
      <formula>$E$16</formula>
    </cfRule>
  </conditionalFormatting>
  <conditionalFormatting sqref="L16;R16">
    <cfRule type="cellIs" dxfId="0" priority="133" stopIfTrue="1" operator="greaterThan">
      <formula>$F$16</formula>
    </cfRule>
  </conditionalFormatting>
  <conditionalFormatting sqref="M16;S16">
    <cfRule type="cellIs" dxfId="0" priority="34" stopIfTrue="1" operator="greaterThan">
      <formula>$G$16</formula>
    </cfRule>
  </conditionalFormatting>
  <conditionalFormatting sqref="N16;T16">
    <cfRule type="cellIs" dxfId="0" priority="59" stopIfTrue="1" operator="greaterThan">
      <formula>$H$16</formula>
    </cfRule>
  </conditionalFormatting>
  <conditionalFormatting sqref="O16;U16">
    <cfRule type="cellIs" dxfId="0" priority="205" stopIfTrue="1" operator="greaterThan">
      <formula>$I$16</formula>
    </cfRule>
  </conditionalFormatting>
  <conditionalFormatting sqref="K17;Q17">
    <cfRule type="cellIs" dxfId="0" priority="194" stopIfTrue="1" operator="greaterThan">
      <formula>$E$17</formula>
    </cfRule>
  </conditionalFormatting>
  <conditionalFormatting sqref="L17;R17">
    <cfRule type="cellIs" dxfId="0" priority="134" stopIfTrue="1" operator="greaterThan">
      <formula>$F$17</formula>
    </cfRule>
  </conditionalFormatting>
  <conditionalFormatting sqref="M17;S17">
    <cfRule type="cellIs" dxfId="0" priority="35" stopIfTrue="1" operator="greaterThan">
      <formula>$G$17</formula>
    </cfRule>
  </conditionalFormatting>
  <conditionalFormatting sqref="N17;T17">
    <cfRule type="cellIs" dxfId="0" priority="60" stopIfTrue="1" operator="greaterThan">
      <formula>$H$17</formula>
    </cfRule>
  </conditionalFormatting>
  <conditionalFormatting sqref="O17;U17">
    <cfRule type="cellIs" dxfId="0" priority="206" stopIfTrue="1" operator="greaterThan">
      <formula>$I$17</formula>
    </cfRule>
  </conditionalFormatting>
  <conditionalFormatting sqref="K18;Q18">
    <cfRule type="cellIs" dxfId="0" priority="195" stopIfTrue="1" operator="greaterThan">
      <formula>$E$18</formula>
    </cfRule>
  </conditionalFormatting>
  <conditionalFormatting sqref="L18;R18">
    <cfRule type="cellIs" dxfId="0" priority="135" stopIfTrue="1" operator="greaterThan">
      <formula>$F$18</formula>
    </cfRule>
  </conditionalFormatting>
  <conditionalFormatting sqref="M18;S18">
    <cfRule type="cellIs" dxfId="0" priority="36" stopIfTrue="1" operator="greaterThan">
      <formula>$G$18</formula>
    </cfRule>
  </conditionalFormatting>
  <conditionalFormatting sqref="N18;T18">
    <cfRule type="cellIs" dxfId="0" priority="61" stopIfTrue="1" operator="greaterThan">
      <formula>$H$18</formula>
    </cfRule>
  </conditionalFormatting>
  <conditionalFormatting sqref="O18;U18">
    <cfRule type="cellIs" dxfId="0" priority="207" stopIfTrue="1" operator="greaterThan">
      <formula>$I$18</formula>
    </cfRule>
  </conditionalFormatting>
  <conditionalFormatting sqref="E19:F19;I19">
    <cfRule type="cellIs" dxfId="0" priority="162" stopIfTrue="1" operator="greaterThan">
      <formula>$D$19</formula>
    </cfRule>
  </conditionalFormatting>
  <conditionalFormatting sqref="K19;Q19">
    <cfRule type="cellIs" dxfId="0" priority="196" stopIfTrue="1" operator="greaterThan">
      <formula>$E$19</formula>
    </cfRule>
  </conditionalFormatting>
  <conditionalFormatting sqref="L19;R19">
    <cfRule type="cellIs" dxfId="0" priority="136" stopIfTrue="1" operator="greaterThan">
      <formula>$F$19</formula>
    </cfRule>
  </conditionalFormatting>
  <conditionalFormatting sqref="M19;S19">
    <cfRule type="cellIs" dxfId="0" priority="37" stopIfTrue="1" operator="greaterThan">
      <formula>$G$19</formula>
    </cfRule>
  </conditionalFormatting>
  <conditionalFormatting sqref="N19;T19">
    <cfRule type="cellIs" dxfId="0" priority="62" stopIfTrue="1" operator="greaterThan">
      <formula>$H$19</formula>
    </cfRule>
  </conditionalFormatting>
  <conditionalFormatting sqref="O19;U19">
    <cfRule type="cellIs" dxfId="0" priority="208" stopIfTrue="1" operator="greaterThan">
      <formula>$I$19</formula>
    </cfRule>
  </conditionalFormatting>
  <conditionalFormatting sqref="K20;Q20">
    <cfRule type="cellIs" dxfId="0" priority="197" stopIfTrue="1" operator="greaterThan">
      <formula>$E$20</formula>
    </cfRule>
  </conditionalFormatting>
  <conditionalFormatting sqref="L20;R20">
    <cfRule type="cellIs" dxfId="0" priority="137" stopIfTrue="1" operator="greaterThan">
      <formula>$F$20</formula>
    </cfRule>
  </conditionalFormatting>
  <conditionalFormatting sqref="M20;S20">
    <cfRule type="cellIs" dxfId="0" priority="38" stopIfTrue="1" operator="greaterThan">
      <formula>$G$20</formula>
    </cfRule>
  </conditionalFormatting>
  <conditionalFormatting sqref="N20;T20">
    <cfRule type="cellIs" dxfId="0" priority="63" stopIfTrue="1" operator="greaterThan">
      <formula>$H$20</formula>
    </cfRule>
  </conditionalFormatting>
  <conditionalFormatting sqref="O20;U20">
    <cfRule type="cellIs" dxfId="0" priority="209" stopIfTrue="1" operator="greaterThan">
      <formula>$I$20</formula>
    </cfRule>
  </conditionalFormatting>
  <conditionalFormatting sqref="O21;U20">
    <cfRule type="cellIs" dxfId="0" priority="210" stopIfTrue="1" operator="greaterThan">
      <formula>$I$21</formula>
    </cfRule>
  </conditionalFormatting>
  <conditionalFormatting sqref="K21;Q21">
    <cfRule type="cellIs" dxfId="0" priority="198" stopIfTrue="1" operator="greaterThan">
      <formula>$E$21</formula>
    </cfRule>
  </conditionalFormatting>
  <conditionalFormatting sqref="L21;R21">
    <cfRule type="cellIs" dxfId="0" priority="138" stopIfTrue="1" operator="greaterThan">
      <formula>$F$21</formula>
    </cfRule>
  </conditionalFormatting>
  <conditionalFormatting sqref="M21;S21">
    <cfRule type="cellIs" dxfId="0" priority="39" stopIfTrue="1" operator="greaterThan">
      <formula>$G$21</formula>
    </cfRule>
  </conditionalFormatting>
  <conditionalFormatting sqref="N21;T21">
    <cfRule type="cellIs" dxfId="0" priority="64" stopIfTrue="1" operator="greaterThan">
      <formula>$H$21</formula>
    </cfRule>
  </conditionalFormatting>
  <conditionalFormatting sqref="E22:F22;I22">
    <cfRule type="cellIs" dxfId="0" priority="165" stopIfTrue="1" operator="greaterThan">
      <formula>$D$22</formula>
    </cfRule>
  </conditionalFormatting>
  <conditionalFormatting sqref="K22;Q22">
    <cfRule type="cellIs" dxfId="0" priority="199" stopIfTrue="1" operator="greaterThan">
      <formula>$E$22</formula>
    </cfRule>
  </conditionalFormatting>
  <conditionalFormatting sqref="L22;R22">
    <cfRule type="cellIs" dxfId="0" priority="141" stopIfTrue="1" operator="greaterThan">
      <formula>$F$22</formula>
    </cfRule>
  </conditionalFormatting>
  <conditionalFormatting sqref="M22;S22">
    <cfRule type="cellIs" dxfId="0" priority="40" stopIfTrue="1" operator="greaterThan">
      <formula>$G$22</formula>
    </cfRule>
  </conditionalFormatting>
  <conditionalFormatting sqref="N22;T22">
    <cfRule type="cellIs" dxfId="0" priority="65" stopIfTrue="1" operator="greaterThan">
      <formula>$H$22</formula>
    </cfRule>
  </conditionalFormatting>
  <conditionalFormatting sqref="O22;U22">
    <cfRule type="cellIs" dxfId="0" priority="211" stopIfTrue="1" operator="greaterThan">
      <formula>$I$22</formula>
    </cfRule>
  </conditionalFormatting>
  <conditionalFormatting sqref="E23:F23;I23">
    <cfRule type="cellIs" dxfId="0" priority="235" stopIfTrue="1" operator="greaterThan">
      <formula>$D$23</formula>
    </cfRule>
  </conditionalFormatting>
  <conditionalFormatting sqref="K23;Q23">
    <cfRule type="cellIs" dxfId="0" priority="240" stopIfTrue="1" operator="greaterThan">
      <formula>$E$23</formula>
    </cfRule>
  </conditionalFormatting>
  <conditionalFormatting sqref="L23;R23">
    <cfRule type="cellIs" dxfId="0" priority="139" stopIfTrue="1" operator="greaterThan">
      <formula>$F$23</formula>
    </cfRule>
  </conditionalFormatting>
  <conditionalFormatting sqref="M23;S23">
    <cfRule type="cellIs" dxfId="0" priority="41" stopIfTrue="1" operator="greaterThan">
      <formula>$G$23</formula>
    </cfRule>
  </conditionalFormatting>
  <conditionalFormatting sqref="N23;T23">
    <cfRule type="cellIs" dxfId="0" priority="66" stopIfTrue="1" operator="greaterThan">
      <formula>$H$23</formula>
    </cfRule>
  </conditionalFormatting>
  <conditionalFormatting sqref="O23;U23">
    <cfRule type="cellIs" dxfId="0" priority="241" stopIfTrue="1" operator="greaterThan">
      <formula>$I$23</formula>
    </cfRule>
  </conditionalFormatting>
  <conditionalFormatting sqref="K24;Q24">
    <cfRule type="cellIs" dxfId="3" priority="24" stopIfTrue="1" operator="greaterThan">
      <formula>$E$24</formula>
    </cfRule>
  </conditionalFormatting>
  <conditionalFormatting sqref="L24;R24">
    <cfRule type="cellIs" dxfId="3" priority="23" stopIfTrue="1" operator="greaterThan">
      <formula>$F$24</formula>
    </cfRule>
  </conditionalFormatting>
  <conditionalFormatting sqref="M24;S24">
    <cfRule type="cellIs" dxfId="3" priority="22" stopIfTrue="1" operator="greaterThan">
      <formula>$G$24</formula>
    </cfRule>
  </conditionalFormatting>
  <conditionalFormatting sqref="N24;T24">
    <cfRule type="cellIs" dxfId="3" priority="21" stopIfTrue="1" operator="greaterThan">
      <formula>$H$24</formula>
    </cfRule>
  </conditionalFormatting>
  <conditionalFormatting sqref="O24;U24">
    <cfRule type="cellIs" dxfId="3" priority="20" stopIfTrue="1" operator="greaterThan">
      <formula>$I$24</formula>
    </cfRule>
  </conditionalFormatting>
  <conditionalFormatting sqref="K25;Q25">
    <cfRule type="cellIs" dxfId="0" priority="295" stopIfTrue="1" operator="greaterThan">
      <formula>$E$25</formula>
    </cfRule>
  </conditionalFormatting>
  <conditionalFormatting sqref="L25;R25">
    <cfRule type="cellIs" dxfId="0" priority="296" stopIfTrue="1" operator="greaterThan">
      <formula>$F$25</formula>
    </cfRule>
  </conditionalFormatting>
  <conditionalFormatting sqref="M25;S25">
    <cfRule type="cellIs" dxfId="0" priority="47" stopIfTrue="1" operator="greaterThan">
      <formula>$G$25</formula>
    </cfRule>
  </conditionalFormatting>
  <conditionalFormatting sqref="N25;T25">
    <cfRule type="cellIs" dxfId="0" priority="72" stopIfTrue="1" operator="greaterThan">
      <formula>$H$25</formula>
    </cfRule>
  </conditionalFormatting>
  <conditionalFormatting sqref="O25;U25">
    <cfRule type="cellIs" dxfId="0" priority="297" stopIfTrue="1" operator="greaterThan">
      <formula>$I$25</formula>
    </cfRule>
  </conditionalFormatting>
  <conditionalFormatting sqref="K26;Q26">
    <cfRule type="cellIs" dxfId="0" priority="311" stopIfTrue="1" operator="greaterThan">
      <formula>$E$26</formula>
    </cfRule>
  </conditionalFormatting>
  <conditionalFormatting sqref="L26;R26">
    <cfRule type="cellIs" dxfId="0" priority="313" stopIfTrue="1" operator="greaterThan">
      <formula>$F$26</formula>
    </cfRule>
  </conditionalFormatting>
  <conditionalFormatting sqref="M26;S26">
    <cfRule type="cellIs" dxfId="0" priority="48" stopIfTrue="1" operator="greaterThan">
      <formula>$G$26</formula>
    </cfRule>
  </conditionalFormatting>
  <conditionalFormatting sqref="N26;T26">
    <cfRule type="cellIs" dxfId="0" priority="73" stopIfTrue="1" operator="greaterThan">
      <formula>$H$26</formula>
    </cfRule>
  </conditionalFormatting>
  <conditionalFormatting sqref="O26;U26">
    <cfRule type="cellIs" dxfId="0" priority="315" stopIfTrue="1" operator="greaterThan">
      <formula>$I$26</formula>
    </cfRule>
  </conditionalFormatting>
  <conditionalFormatting sqref="K27;Q27">
    <cfRule type="cellIs" dxfId="0" priority="330" stopIfTrue="1" operator="greaterThan">
      <formula>$E$27</formula>
    </cfRule>
  </conditionalFormatting>
  <conditionalFormatting sqref="L27;R27">
    <cfRule type="cellIs" dxfId="0" priority="331" stopIfTrue="1" operator="greaterThan">
      <formula>$F$27</formula>
    </cfRule>
  </conditionalFormatting>
  <conditionalFormatting sqref="M27;S27">
    <cfRule type="cellIs" dxfId="0" priority="50" stopIfTrue="1" operator="greaterThan">
      <formula>$G$27</formula>
    </cfRule>
  </conditionalFormatting>
  <conditionalFormatting sqref="N27;T27">
    <cfRule type="cellIs" dxfId="0" priority="75" stopIfTrue="1" operator="greaterThan">
      <formula>$H$27</formula>
    </cfRule>
  </conditionalFormatting>
  <conditionalFormatting sqref="O27;U27">
    <cfRule type="cellIs" dxfId="0" priority="332" stopIfTrue="1" operator="greaterThan">
      <formula>$I$27</formula>
    </cfRule>
  </conditionalFormatting>
  <conditionalFormatting sqref="K28;Q28">
    <cfRule type="cellIs" dxfId="0" priority="339" stopIfTrue="1" operator="greaterThan">
      <formula>$E$28</formula>
    </cfRule>
  </conditionalFormatting>
  <conditionalFormatting sqref="L28;R28">
    <cfRule type="cellIs" dxfId="0" priority="340" stopIfTrue="1" operator="greaterThan">
      <formula>$F$28</formula>
    </cfRule>
  </conditionalFormatting>
  <conditionalFormatting sqref="M28;S28">
    <cfRule type="cellIs" dxfId="0" priority="51" stopIfTrue="1" operator="greaterThan">
      <formula>$G$28</formula>
    </cfRule>
  </conditionalFormatting>
  <conditionalFormatting sqref="N28;T28">
    <cfRule type="cellIs" dxfId="0" priority="76" stopIfTrue="1" operator="greaterThan">
      <formula>$H$28</formula>
    </cfRule>
  </conditionalFormatting>
  <conditionalFormatting sqref="O28;U28">
    <cfRule type="cellIs" dxfId="0" priority="341" stopIfTrue="1" operator="greaterThan">
      <formula>$I$28</formula>
    </cfRule>
  </conditionalFormatting>
  <conditionalFormatting sqref="K29;Q29">
    <cfRule type="cellIs" dxfId="0" priority="348" stopIfTrue="1" operator="greaterThan">
      <formula>$E$29</formula>
    </cfRule>
  </conditionalFormatting>
  <conditionalFormatting sqref="L29;R29">
    <cfRule type="cellIs" dxfId="0" priority="349" stopIfTrue="1" operator="greaterThan">
      <formula>$F$29</formula>
    </cfRule>
  </conditionalFormatting>
  <conditionalFormatting sqref="M29;S29">
    <cfRule type="cellIs" dxfId="0" priority="52" stopIfTrue="1" operator="greaterThan">
      <formula>$G$29</formula>
    </cfRule>
  </conditionalFormatting>
  <conditionalFormatting sqref="N29;T29">
    <cfRule type="cellIs" dxfId="0" priority="77" stopIfTrue="1" operator="greaterThan">
      <formula>$H$29</formula>
    </cfRule>
  </conditionalFormatting>
  <conditionalFormatting sqref="O29;U29">
    <cfRule type="cellIs" dxfId="0" priority="350" stopIfTrue="1" operator="greaterThan">
      <formula>$I$29</formula>
    </cfRule>
  </conditionalFormatting>
  <conditionalFormatting sqref="K30;Q30">
    <cfRule type="cellIs" dxfId="0" priority="357" stopIfTrue="1" operator="greaterThan">
      <formula>$E$30</formula>
    </cfRule>
  </conditionalFormatting>
  <conditionalFormatting sqref="L30;R30">
    <cfRule type="cellIs" dxfId="0" priority="358" stopIfTrue="1" operator="greaterThan">
      <formula>$F$30</formula>
    </cfRule>
  </conditionalFormatting>
  <conditionalFormatting sqref="M30;S30">
    <cfRule type="cellIs" dxfId="0" priority="53" stopIfTrue="1" operator="greaterThan">
      <formula>$G$30</formula>
    </cfRule>
  </conditionalFormatting>
  <conditionalFormatting sqref="N30;T30">
    <cfRule type="cellIs" dxfId="0" priority="78" stopIfTrue="1" operator="greaterThan">
      <formula>$H$30</formula>
    </cfRule>
  </conditionalFormatting>
  <conditionalFormatting sqref="O30;U30">
    <cfRule type="cellIs" dxfId="0" priority="359" stopIfTrue="1" operator="greaterThan">
      <formula>$I$30</formula>
    </cfRule>
  </conditionalFormatting>
  <pageMargins left="0.787402" right="0" top="0.433071" bottom="0" header="0" footer="0"/>
  <pageSetup paperSize="1" scale="88" orientation="landscape" useFirstPageNumber="1" horizontalDpi="600" verticalDpi="3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3"/>
  <sheetViews>
    <sheetView workbookViewId="0">
      <selection activeCell="K21" sqref="K21"/>
    </sheetView>
  </sheetViews>
  <sheetFormatPr defaultColWidth="9" defaultRowHeight="12.75" customHeight="1"/>
  <cols>
    <col min="1" max="1" width="8" style="119" customWidth="1"/>
    <col min="2" max="2" width="5.71111111111111" style="119" customWidth="1"/>
    <col min="3" max="3" width="31.7111111111111" style="119" customWidth="1"/>
    <col min="4" max="4" width="6.28888888888889" style="119" customWidth="1"/>
    <col min="5" max="21" width="6" style="119" customWidth="1"/>
    <col min="22" max="257" width="9.14444444444444" style="119" customWidth="1"/>
  </cols>
  <sheetData>
    <row r="1" ht="4.5" customHeight="1"/>
    <row r="2" ht="25.5" customHeight="1" spans="4:12">
      <c r="D2" s="409" t="s">
        <v>271</v>
      </c>
      <c r="E2" s="409"/>
      <c r="F2" s="409"/>
      <c r="G2" s="409"/>
      <c r="H2" s="409"/>
      <c r="I2" s="409"/>
      <c r="J2" s="409"/>
      <c r="K2" s="489"/>
      <c r="L2" s="489"/>
    </row>
    <row r="3" ht="3.75" customHeight="1" spans="4:12">
      <c r="D3" s="438"/>
      <c r="E3" s="438"/>
      <c r="F3" s="438"/>
      <c r="G3" s="438"/>
      <c r="H3" s="438"/>
      <c r="I3" s="438"/>
      <c r="J3" s="438"/>
      <c r="K3" s="490"/>
      <c r="L3" s="490"/>
    </row>
    <row r="4" ht="18" customHeight="1" spans="2:21">
      <c r="B4" s="439" t="s">
        <v>54</v>
      </c>
      <c r="C4" s="440" t="s">
        <v>55</v>
      </c>
      <c r="D4" s="441" t="s">
        <v>272</v>
      </c>
      <c r="E4" s="442"/>
      <c r="F4" s="442"/>
      <c r="G4" s="442"/>
      <c r="H4" s="442"/>
      <c r="I4" s="442"/>
      <c r="J4" s="442"/>
      <c r="K4" s="442"/>
      <c r="L4" s="442"/>
      <c r="M4" s="442"/>
      <c r="N4" s="442"/>
      <c r="O4" s="442"/>
      <c r="P4" s="442"/>
      <c r="Q4" s="442"/>
      <c r="R4" s="442"/>
      <c r="S4" s="442"/>
      <c r="T4" s="442"/>
      <c r="U4" s="531"/>
    </row>
    <row r="5" ht="18" customHeight="1" spans="2:21">
      <c r="B5" s="443"/>
      <c r="C5" s="444"/>
      <c r="D5" s="445" t="s">
        <v>57</v>
      </c>
      <c r="E5" s="446" t="s">
        <v>58</v>
      </c>
      <c r="F5" s="447"/>
      <c r="G5" s="447"/>
      <c r="H5" s="447"/>
      <c r="I5" s="491"/>
      <c r="J5" s="448" t="s">
        <v>59</v>
      </c>
      <c r="K5" s="492"/>
      <c r="L5" s="492"/>
      <c r="M5" s="492"/>
      <c r="N5" s="492"/>
      <c r="O5" s="492"/>
      <c r="P5" s="493" t="s">
        <v>60</v>
      </c>
      <c r="Q5" s="532"/>
      <c r="R5" s="532"/>
      <c r="S5" s="532"/>
      <c r="T5" s="532"/>
      <c r="U5" s="533"/>
    </row>
    <row r="6" ht="23.25" customHeight="1" spans="2:21">
      <c r="B6" s="443"/>
      <c r="C6" s="444"/>
      <c r="D6" s="445"/>
      <c r="E6" s="448" t="s">
        <v>61</v>
      </c>
      <c r="F6" s="448" t="s">
        <v>62</v>
      </c>
      <c r="G6" s="448" t="s">
        <v>63</v>
      </c>
      <c r="H6" s="448" t="s">
        <v>64</v>
      </c>
      <c r="I6" s="448" t="s">
        <v>65</v>
      </c>
      <c r="J6" s="448" t="s">
        <v>57</v>
      </c>
      <c r="K6" s="446" t="s">
        <v>66</v>
      </c>
      <c r="L6" s="447"/>
      <c r="M6" s="447"/>
      <c r="N6" s="447"/>
      <c r="O6" s="491"/>
      <c r="P6" s="494" t="s">
        <v>57</v>
      </c>
      <c r="Q6" s="534" t="s">
        <v>67</v>
      </c>
      <c r="R6" s="535"/>
      <c r="S6" s="535"/>
      <c r="T6" s="535"/>
      <c r="U6" s="536"/>
    </row>
    <row r="7" ht="34.5" customHeight="1" spans="2:21">
      <c r="B7" s="449"/>
      <c r="C7" s="450"/>
      <c r="D7" s="451"/>
      <c r="E7" s="452"/>
      <c r="F7" s="452"/>
      <c r="G7" s="452"/>
      <c r="H7" s="452"/>
      <c r="I7" s="452"/>
      <c r="J7" s="452"/>
      <c r="K7" s="452" t="s">
        <v>61</v>
      </c>
      <c r="L7" s="452" t="s">
        <v>62</v>
      </c>
      <c r="M7" s="452" t="s">
        <v>63</v>
      </c>
      <c r="N7" s="452" t="s">
        <v>64</v>
      </c>
      <c r="O7" s="452" t="s">
        <v>65</v>
      </c>
      <c r="P7" s="495"/>
      <c r="Q7" s="495" t="s">
        <v>61</v>
      </c>
      <c r="R7" s="495" t="s">
        <v>62</v>
      </c>
      <c r="S7" s="537" t="s">
        <v>63</v>
      </c>
      <c r="T7" s="537" t="s">
        <v>64</v>
      </c>
      <c r="U7" s="495" t="s">
        <v>65</v>
      </c>
    </row>
    <row r="8" ht="9.75" customHeight="1" spans="2:21">
      <c r="B8" s="453" t="s">
        <v>68</v>
      </c>
      <c r="C8" s="454" t="s">
        <v>69</v>
      </c>
      <c r="D8" s="455">
        <v>1</v>
      </c>
      <c r="E8" s="456">
        <v>2</v>
      </c>
      <c r="F8" s="456">
        <v>3</v>
      </c>
      <c r="G8" s="456">
        <v>4</v>
      </c>
      <c r="H8" s="456">
        <v>5</v>
      </c>
      <c r="I8" s="456">
        <v>6</v>
      </c>
      <c r="J8" s="456">
        <v>7</v>
      </c>
      <c r="K8" s="456">
        <v>8</v>
      </c>
      <c r="L8" s="456">
        <v>9</v>
      </c>
      <c r="M8" s="456">
        <v>10</v>
      </c>
      <c r="N8" s="456">
        <v>11</v>
      </c>
      <c r="O8" s="456">
        <v>12</v>
      </c>
      <c r="P8" s="496">
        <v>13</v>
      </c>
      <c r="Q8" s="496">
        <v>14</v>
      </c>
      <c r="R8" s="496">
        <v>15</v>
      </c>
      <c r="S8" s="538">
        <v>16</v>
      </c>
      <c r="T8" s="538">
        <v>17</v>
      </c>
      <c r="U8" s="539">
        <v>18</v>
      </c>
    </row>
    <row r="9" ht="17.25" customHeight="1" spans="2:21">
      <c r="B9" s="457" t="s">
        <v>273</v>
      </c>
      <c r="C9" s="458" t="s">
        <v>274</v>
      </c>
      <c r="D9" s="459">
        <v>2</v>
      </c>
      <c r="E9" s="460"/>
      <c r="F9" s="460"/>
      <c r="G9" s="460">
        <v>1</v>
      </c>
      <c r="H9" s="460">
        <v>1</v>
      </c>
      <c r="I9" s="497"/>
      <c r="J9" s="459">
        <v>1</v>
      </c>
      <c r="K9" s="460"/>
      <c r="L9" s="498"/>
      <c r="M9" s="498">
        <v>1</v>
      </c>
      <c r="N9" s="498"/>
      <c r="O9" s="499"/>
      <c r="P9" s="500">
        <f t="shared" ref="P9:U9" si="0">D9-J9</f>
        <v>1</v>
      </c>
      <c r="Q9" s="540">
        <f t="shared" si="0"/>
        <v>0</v>
      </c>
      <c r="R9" s="540">
        <f t="shared" si="0"/>
        <v>0</v>
      </c>
      <c r="S9" s="541">
        <f t="shared" si="0"/>
        <v>0</v>
      </c>
      <c r="T9" s="541">
        <f t="shared" si="0"/>
        <v>1</v>
      </c>
      <c r="U9" s="541">
        <f t="shared" si="0"/>
        <v>0</v>
      </c>
    </row>
    <row r="10" ht="18" customHeight="1" spans="2:21">
      <c r="B10" s="461" t="s">
        <v>275</v>
      </c>
      <c r="C10" s="462" t="s">
        <v>73</v>
      </c>
      <c r="D10" s="463">
        <v>1</v>
      </c>
      <c r="E10" s="464"/>
      <c r="F10" s="464"/>
      <c r="G10" s="464">
        <v>1</v>
      </c>
      <c r="H10" s="464"/>
      <c r="I10" s="501"/>
      <c r="J10" s="502">
        <v>1</v>
      </c>
      <c r="K10" s="503"/>
      <c r="L10" s="503"/>
      <c r="M10" s="503">
        <v>1</v>
      </c>
      <c r="N10" s="503"/>
      <c r="O10" s="504"/>
      <c r="P10" s="500">
        <f t="shared" ref="P10:P31" si="1">D10-J10</f>
        <v>0</v>
      </c>
      <c r="Q10" s="540">
        <f t="shared" ref="Q10:Q31" si="2">E10-K10</f>
        <v>0</v>
      </c>
      <c r="R10" s="540">
        <f t="shared" ref="R10:R31" si="3">F10-L10</f>
        <v>0</v>
      </c>
      <c r="S10" s="541">
        <f t="shared" ref="S10:S31" si="4">G10-M10</f>
        <v>0</v>
      </c>
      <c r="T10" s="541">
        <f t="shared" ref="T10:T31" si="5">H10-N10</f>
        <v>0</v>
      </c>
      <c r="U10" s="541">
        <f t="shared" ref="U10:U31" si="6">I10-O10</f>
        <v>0</v>
      </c>
    </row>
    <row r="11" ht="42.75" customHeight="1" spans="2:21">
      <c r="B11" s="465" t="s">
        <v>276</v>
      </c>
      <c r="C11" s="466" t="s">
        <v>277</v>
      </c>
      <c r="D11" s="467"/>
      <c r="E11" s="468"/>
      <c r="F11" s="468"/>
      <c r="G11" s="468"/>
      <c r="H11" s="468"/>
      <c r="I11" s="505"/>
      <c r="J11" s="506"/>
      <c r="K11" s="507"/>
      <c r="L11" s="507"/>
      <c r="M11" s="507"/>
      <c r="N11" s="507"/>
      <c r="O11" s="508"/>
      <c r="P11" s="500">
        <f t="shared" si="1"/>
        <v>0</v>
      </c>
      <c r="Q11" s="540">
        <f t="shared" si="2"/>
        <v>0</v>
      </c>
      <c r="R11" s="540">
        <f t="shared" si="3"/>
        <v>0</v>
      </c>
      <c r="S11" s="541">
        <f t="shared" si="4"/>
        <v>0</v>
      </c>
      <c r="T11" s="541">
        <f t="shared" si="5"/>
        <v>0</v>
      </c>
      <c r="U11" s="541">
        <f t="shared" si="6"/>
        <v>0</v>
      </c>
    </row>
    <row r="12" ht="17.25" customHeight="1" spans="2:21">
      <c r="B12" s="469" t="s">
        <v>278</v>
      </c>
      <c r="C12" s="466" t="s">
        <v>279</v>
      </c>
      <c r="D12" s="467"/>
      <c r="E12" s="468"/>
      <c r="F12" s="468"/>
      <c r="G12" s="468"/>
      <c r="H12" s="468"/>
      <c r="I12" s="505"/>
      <c r="J12" s="506"/>
      <c r="K12" s="507"/>
      <c r="L12" s="507"/>
      <c r="M12" s="507"/>
      <c r="N12" s="507"/>
      <c r="O12" s="508"/>
      <c r="P12" s="500">
        <f t="shared" si="1"/>
        <v>0</v>
      </c>
      <c r="Q12" s="540">
        <f t="shared" si="2"/>
        <v>0</v>
      </c>
      <c r="R12" s="540">
        <f t="shared" si="3"/>
        <v>0</v>
      </c>
      <c r="S12" s="541">
        <f t="shared" si="4"/>
        <v>0</v>
      </c>
      <c r="T12" s="541">
        <f t="shared" si="5"/>
        <v>0</v>
      </c>
      <c r="U12" s="541">
        <f t="shared" si="6"/>
        <v>0</v>
      </c>
    </row>
    <row r="13" ht="17.25" customHeight="1" spans="2:21">
      <c r="B13" s="469" t="s">
        <v>280</v>
      </c>
      <c r="C13" s="466" t="s">
        <v>281</v>
      </c>
      <c r="D13" s="467"/>
      <c r="E13" s="468"/>
      <c r="F13" s="468"/>
      <c r="G13" s="468"/>
      <c r="H13" s="468"/>
      <c r="I13" s="505"/>
      <c r="J13" s="506"/>
      <c r="K13" s="507"/>
      <c r="L13" s="507"/>
      <c r="M13" s="507"/>
      <c r="N13" s="507"/>
      <c r="O13" s="508"/>
      <c r="P13" s="500">
        <f t="shared" si="1"/>
        <v>0</v>
      </c>
      <c r="Q13" s="540">
        <f t="shared" si="2"/>
        <v>0</v>
      </c>
      <c r="R13" s="540">
        <f t="shared" si="3"/>
        <v>0</v>
      </c>
      <c r="S13" s="541">
        <f t="shared" si="4"/>
        <v>0</v>
      </c>
      <c r="T13" s="541">
        <f t="shared" si="5"/>
        <v>0</v>
      </c>
      <c r="U13" s="541">
        <f t="shared" si="6"/>
        <v>0</v>
      </c>
    </row>
    <row r="14" ht="17.25" customHeight="1" spans="2:21">
      <c r="B14" s="469" t="s">
        <v>282</v>
      </c>
      <c r="C14" s="466" t="s">
        <v>283</v>
      </c>
      <c r="D14" s="467"/>
      <c r="E14" s="468"/>
      <c r="F14" s="468"/>
      <c r="G14" s="468"/>
      <c r="H14" s="468"/>
      <c r="I14" s="505"/>
      <c r="J14" s="506"/>
      <c r="K14" s="507"/>
      <c r="L14" s="507"/>
      <c r="M14" s="507"/>
      <c r="N14" s="507"/>
      <c r="O14" s="508"/>
      <c r="P14" s="500">
        <f t="shared" si="1"/>
        <v>0</v>
      </c>
      <c r="Q14" s="540">
        <f t="shared" si="2"/>
        <v>0</v>
      </c>
      <c r="R14" s="540">
        <f t="shared" si="3"/>
        <v>0</v>
      </c>
      <c r="S14" s="541">
        <f t="shared" si="4"/>
        <v>0</v>
      </c>
      <c r="T14" s="541">
        <f t="shared" si="5"/>
        <v>0</v>
      </c>
      <c r="U14" s="541">
        <f t="shared" si="6"/>
        <v>0</v>
      </c>
    </row>
    <row r="15" ht="17.25" customHeight="1" spans="2:21">
      <c r="B15" s="461" t="s">
        <v>284</v>
      </c>
      <c r="C15" s="462" t="s">
        <v>285</v>
      </c>
      <c r="D15" s="467"/>
      <c r="E15" s="468"/>
      <c r="F15" s="468"/>
      <c r="G15" s="468"/>
      <c r="H15" s="468"/>
      <c r="I15" s="505"/>
      <c r="J15" s="506"/>
      <c r="K15" s="507"/>
      <c r="L15" s="507"/>
      <c r="M15" s="507"/>
      <c r="N15" s="507"/>
      <c r="O15" s="508"/>
      <c r="P15" s="500">
        <f t="shared" si="1"/>
        <v>0</v>
      </c>
      <c r="Q15" s="540">
        <f t="shared" si="2"/>
        <v>0</v>
      </c>
      <c r="R15" s="540">
        <f t="shared" si="3"/>
        <v>0</v>
      </c>
      <c r="S15" s="541">
        <f t="shared" si="4"/>
        <v>0</v>
      </c>
      <c r="T15" s="541">
        <f t="shared" si="5"/>
        <v>0</v>
      </c>
      <c r="U15" s="541">
        <f t="shared" si="6"/>
        <v>0</v>
      </c>
    </row>
    <row r="16" ht="17.25" customHeight="1" spans="2:21">
      <c r="B16" s="469" t="s">
        <v>286</v>
      </c>
      <c r="C16" s="466" t="s">
        <v>287</v>
      </c>
      <c r="D16" s="467"/>
      <c r="E16" s="468"/>
      <c r="F16" s="468"/>
      <c r="G16" s="468"/>
      <c r="H16" s="468"/>
      <c r="I16" s="505"/>
      <c r="J16" s="506"/>
      <c r="K16" s="507"/>
      <c r="L16" s="507"/>
      <c r="M16" s="507"/>
      <c r="N16" s="507"/>
      <c r="O16" s="508"/>
      <c r="P16" s="500">
        <f t="shared" si="1"/>
        <v>0</v>
      </c>
      <c r="Q16" s="540">
        <f t="shared" si="2"/>
        <v>0</v>
      </c>
      <c r="R16" s="540">
        <f t="shared" si="3"/>
        <v>0</v>
      </c>
      <c r="S16" s="541">
        <f t="shared" si="4"/>
        <v>0</v>
      </c>
      <c r="T16" s="541">
        <f t="shared" si="5"/>
        <v>0</v>
      </c>
      <c r="U16" s="541">
        <f t="shared" si="6"/>
        <v>0</v>
      </c>
    </row>
    <row r="17" ht="17.25" customHeight="1" spans="1:21">
      <c r="A17" s="470">
        <v>6</v>
      </c>
      <c r="B17" s="469" t="s">
        <v>288</v>
      </c>
      <c r="C17" s="466" t="s">
        <v>289</v>
      </c>
      <c r="D17" s="471"/>
      <c r="E17" s="472"/>
      <c r="F17" s="472"/>
      <c r="G17" s="472"/>
      <c r="H17" s="472"/>
      <c r="I17" s="509"/>
      <c r="J17" s="510"/>
      <c r="K17" s="511"/>
      <c r="L17" s="511"/>
      <c r="M17" s="511"/>
      <c r="N17" s="511"/>
      <c r="O17" s="512"/>
      <c r="P17" s="500">
        <f t="shared" si="1"/>
        <v>0</v>
      </c>
      <c r="Q17" s="540">
        <f t="shared" si="2"/>
        <v>0</v>
      </c>
      <c r="R17" s="540">
        <f t="shared" si="3"/>
        <v>0</v>
      </c>
      <c r="S17" s="541">
        <f t="shared" si="4"/>
        <v>0</v>
      </c>
      <c r="T17" s="541">
        <f t="shared" si="5"/>
        <v>0</v>
      </c>
      <c r="U17" s="541">
        <f t="shared" si="6"/>
        <v>0</v>
      </c>
    </row>
    <row r="18" ht="21" customHeight="1" spans="2:21">
      <c r="B18" s="469" t="s">
        <v>290</v>
      </c>
      <c r="C18" s="466" t="s">
        <v>291</v>
      </c>
      <c r="D18" s="467"/>
      <c r="E18" s="468"/>
      <c r="F18" s="468"/>
      <c r="G18" s="468"/>
      <c r="H18" s="468"/>
      <c r="I18" s="505"/>
      <c r="J18" s="506"/>
      <c r="K18" s="507"/>
      <c r="L18" s="507"/>
      <c r="M18" s="507"/>
      <c r="N18" s="507"/>
      <c r="O18" s="508"/>
      <c r="P18" s="500">
        <f t="shared" si="1"/>
        <v>0</v>
      </c>
      <c r="Q18" s="540">
        <f t="shared" si="2"/>
        <v>0</v>
      </c>
      <c r="R18" s="540">
        <f t="shared" si="3"/>
        <v>0</v>
      </c>
      <c r="S18" s="541">
        <f t="shared" si="4"/>
        <v>0</v>
      </c>
      <c r="T18" s="541">
        <f t="shared" si="5"/>
        <v>0</v>
      </c>
      <c r="U18" s="541">
        <f t="shared" si="6"/>
        <v>0</v>
      </c>
    </row>
    <row r="19" ht="18.75" customHeight="1" spans="2:21">
      <c r="B19" s="469" t="s">
        <v>292</v>
      </c>
      <c r="C19" s="466" t="s">
        <v>293</v>
      </c>
      <c r="D19" s="467">
        <v>1</v>
      </c>
      <c r="E19" s="468"/>
      <c r="F19" s="468"/>
      <c r="G19" s="468">
        <v>1</v>
      </c>
      <c r="H19" s="468"/>
      <c r="I19" s="505"/>
      <c r="J19" s="506">
        <v>1</v>
      </c>
      <c r="K19" s="507"/>
      <c r="L19" s="507"/>
      <c r="M19" s="507">
        <v>1</v>
      </c>
      <c r="N19" s="507"/>
      <c r="O19" s="508"/>
      <c r="P19" s="500">
        <f t="shared" si="1"/>
        <v>0</v>
      </c>
      <c r="Q19" s="540">
        <f t="shared" si="2"/>
        <v>0</v>
      </c>
      <c r="R19" s="540">
        <f t="shared" si="3"/>
        <v>0</v>
      </c>
      <c r="S19" s="541">
        <f t="shared" si="4"/>
        <v>0</v>
      </c>
      <c r="T19" s="541">
        <f t="shared" si="5"/>
        <v>0</v>
      </c>
      <c r="U19" s="541">
        <f t="shared" si="6"/>
        <v>0</v>
      </c>
    </row>
    <row r="20" ht="17.25" customHeight="1" spans="2:21">
      <c r="B20" s="473" t="s">
        <v>294</v>
      </c>
      <c r="C20" s="474" t="s">
        <v>295</v>
      </c>
      <c r="D20" s="467">
        <v>1</v>
      </c>
      <c r="E20" s="468"/>
      <c r="F20" s="468"/>
      <c r="G20" s="468"/>
      <c r="H20" s="468">
        <v>1</v>
      </c>
      <c r="I20" s="505"/>
      <c r="J20" s="506"/>
      <c r="K20" s="507"/>
      <c r="L20" s="507"/>
      <c r="M20" s="507"/>
      <c r="N20" s="507"/>
      <c r="O20" s="508"/>
      <c r="P20" s="500">
        <f t="shared" si="1"/>
        <v>1</v>
      </c>
      <c r="Q20" s="540">
        <f t="shared" si="2"/>
        <v>0</v>
      </c>
      <c r="R20" s="540">
        <f t="shared" si="3"/>
        <v>0</v>
      </c>
      <c r="S20" s="541">
        <f t="shared" si="4"/>
        <v>0</v>
      </c>
      <c r="T20" s="541">
        <f t="shared" si="5"/>
        <v>1</v>
      </c>
      <c r="U20" s="541">
        <f t="shared" si="6"/>
        <v>0</v>
      </c>
    </row>
    <row r="21" ht="17.25" customHeight="1" spans="2:21">
      <c r="B21" s="469" t="s">
        <v>296</v>
      </c>
      <c r="C21" s="466" t="s">
        <v>297</v>
      </c>
      <c r="D21" s="467"/>
      <c r="E21" s="468"/>
      <c r="F21" s="468"/>
      <c r="G21" s="468"/>
      <c r="H21" s="468"/>
      <c r="I21" s="505"/>
      <c r="J21" s="506"/>
      <c r="K21" s="507"/>
      <c r="L21" s="507"/>
      <c r="M21" s="507"/>
      <c r="N21" s="507"/>
      <c r="O21" s="508"/>
      <c r="P21" s="500">
        <f t="shared" si="1"/>
        <v>0</v>
      </c>
      <c r="Q21" s="540">
        <f t="shared" si="2"/>
        <v>0</v>
      </c>
      <c r="R21" s="540">
        <f t="shared" si="3"/>
        <v>0</v>
      </c>
      <c r="S21" s="541">
        <f t="shared" si="4"/>
        <v>0</v>
      </c>
      <c r="T21" s="541">
        <f t="shared" si="5"/>
        <v>0</v>
      </c>
      <c r="U21" s="541">
        <f t="shared" si="6"/>
        <v>0</v>
      </c>
    </row>
    <row r="22" ht="17.25" customHeight="1" spans="2:21">
      <c r="B22" s="475" t="s">
        <v>298</v>
      </c>
      <c r="C22" s="466" t="s">
        <v>299</v>
      </c>
      <c r="D22" s="467"/>
      <c r="E22" s="468"/>
      <c r="F22" s="468"/>
      <c r="G22" s="468"/>
      <c r="H22" s="468"/>
      <c r="I22" s="505"/>
      <c r="J22" s="506"/>
      <c r="K22" s="507"/>
      <c r="L22" s="507"/>
      <c r="M22" s="507"/>
      <c r="N22" s="507"/>
      <c r="O22" s="508"/>
      <c r="P22" s="500">
        <f t="shared" si="1"/>
        <v>0</v>
      </c>
      <c r="Q22" s="540">
        <f t="shared" si="2"/>
        <v>0</v>
      </c>
      <c r="R22" s="540">
        <f t="shared" si="3"/>
        <v>0</v>
      </c>
      <c r="S22" s="541">
        <f t="shared" si="4"/>
        <v>0</v>
      </c>
      <c r="T22" s="541">
        <f t="shared" si="5"/>
        <v>0</v>
      </c>
      <c r="U22" s="541">
        <f t="shared" si="6"/>
        <v>0</v>
      </c>
    </row>
    <row r="23" ht="17.25" customHeight="1" spans="2:21">
      <c r="B23" s="475" t="s">
        <v>300</v>
      </c>
      <c r="C23" s="466" t="s">
        <v>301</v>
      </c>
      <c r="D23" s="467"/>
      <c r="E23" s="468"/>
      <c r="F23" s="468"/>
      <c r="G23" s="468"/>
      <c r="H23" s="468"/>
      <c r="I23" s="505"/>
      <c r="J23" s="506"/>
      <c r="K23" s="507"/>
      <c r="L23" s="507"/>
      <c r="M23" s="507"/>
      <c r="N23" s="507"/>
      <c r="O23" s="508"/>
      <c r="P23" s="500">
        <f t="shared" si="1"/>
        <v>0</v>
      </c>
      <c r="Q23" s="540">
        <f t="shared" si="2"/>
        <v>0</v>
      </c>
      <c r="R23" s="540">
        <f t="shared" si="3"/>
        <v>0</v>
      </c>
      <c r="S23" s="541">
        <f t="shared" si="4"/>
        <v>0</v>
      </c>
      <c r="T23" s="541">
        <f t="shared" si="5"/>
        <v>0</v>
      </c>
      <c r="U23" s="541">
        <f t="shared" si="6"/>
        <v>0</v>
      </c>
    </row>
    <row r="24" ht="17.25" customHeight="1" spans="2:21">
      <c r="B24" s="461" t="s">
        <v>302</v>
      </c>
      <c r="C24" s="462" t="s">
        <v>303</v>
      </c>
      <c r="D24" s="467"/>
      <c r="E24" s="468"/>
      <c r="F24" s="468"/>
      <c r="G24" s="468"/>
      <c r="H24" s="468"/>
      <c r="I24" s="505"/>
      <c r="J24" s="506"/>
      <c r="K24" s="507"/>
      <c r="L24" s="507"/>
      <c r="M24" s="507"/>
      <c r="N24" s="507"/>
      <c r="O24" s="508"/>
      <c r="P24" s="500">
        <f t="shared" si="1"/>
        <v>0</v>
      </c>
      <c r="Q24" s="540">
        <f t="shared" si="2"/>
        <v>0</v>
      </c>
      <c r="R24" s="540">
        <f t="shared" si="3"/>
        <v>0</v>
      </c>
      <c r="S24" s="541">
        <f t="shared" si="4"/>
        <v>0</v>
      </c>
      <c r="T24" s="541">
        <f t="shared" si="5"/>
        <v>0</v>
      </c>
      <c r="U24" s="541">
        <f t="shared" si="6"/>
        <v>0</v>
      </c>
    </row>
    <row r="25" ht="18" hidden="1" customHeight="1" spans="2:21">
      <c r="B25" s="476" t="s">
        <v>304</v>
      </c>
      <c r="C25" s="474" t="s">
        <v>305</v>
      </c>
      <c r="D25" s="477"/>
      <c r="E25" s="478"/>
      <c r="F25" s="478"/>
      <c r="G25" s="478"/>
      <c r="H25" s="478"/>
      <c r="I25" s="513"/>
      <c r="J25" s="514"/>
      <c r="K25" s="515"/>
      <c r="L25" s="515"/>
      <c r="M25" s="515"/>
      <c r="N25" s="515"/>
      <c r="O25" s="516"/>
      <c r="P25" s="500">
        <f t="shared" si="1"/>
        <v>0</v>
      </c>
      <c r="Q25" s="540">
        <f t="shared" si="2"/>
        <v>0</v>
      </c>
      <c r="R25" s="540">
        <f t="shared" si="3"/>
        <v>0</v>
      </c>
      <c r="S25" s="541">
        <f t="shared" si="4"/>
        <v>0</v>
      </c>
      <c r="T25" s="541">
        <f t="shared" si="5"/>
        <v>0</v>
      </c>
      <c r="U25" s="541">
        <f t="shared" si="6"/>
        <v>0</v>
      </c>
    </row>
    <row r="26" ht="41.25" customHeight="1" spans="2:21">
      <c r="B26" s="457" t="s">
        <v>306</v>
      </c>
      <c r="C26" s="458" t="s">
        <v>307</v>
      </c>
      <c r="D26" s="479"/>
      <c r="E26" s="460"/>
      <c r="F26" s="460"/>
      <c r="G26" s="460"/>
      <c r="H26" s="460"/>
      <c r="I26" s="497"/>
      <c r="J26" s="459"/>
      <c r="K26" s="460"/>
      <c r="L26" s="460"/>
      <c r="M26" s="460"/>
      <c r="N26" s="460"/>
      <c r="O26" s="497"/>
      <c r="P26" s="500">
        <f t="shared" si="1"/>
        <v>0</v>
      </c>
      <c r="Q26" s="540">
        <f t="shared" si="2"/>
        <v>0</v>
      </c>
      <c r="R26" s="540">
        <f t="shared" si="3"/>
        <v>0</v>
      </c>
      <c r="S26" s="541">
        <f t="shared" si="4"/>
        <v>0</v>
      </c>
      <c r="T26" s="541">
        <f t="shared" si="5"/>
        <v>0</v>
      </c>
      <c r="U26" s="541">
        <f t="shared" si="6"/>
        <v>0</v>
      </c>
    </row>
    <row r="27" ht="25.5" customHeight="1" spans="2:21">
      <c r="B27" s="461" t="s">
        <v>308</v>
      </c>
      <c r="C27" s="462" t="s">
        <v>309</v>
      </c>
      <c r="D27" s="467"/>
      <c r="E27" s="468"/>
      <c r="F27" s="468"/>
      <c r="G27" s="468"/>
      <c r="H27" s="468"/>
      <c r="I27" s="505"/>
      <c r="J27" s="467"/>
      <c r="K27" s="507"/>
      <c r="L27" s="507"/>
      <c r="M27" s="507"/>
      <c r="N27" s="507"/>
      <c r="O27" s="508"/>
      <c r="P27" s="500">
        <f t="shared" si="1"/>
        <v>0</v>
      </c>
      <c r="Q27" s="540">
        <f t="shared" si="2"/>
        <v>0</v>
      </c>
      <c r="R27" s="540">
        <f t="shared" si="3"/>
        <v>0</v>
      </c>
      <c r="S27" s="541">
        <f t="shared" si="4"/>
        <v>0</v>
      </c>
      <c r="T27" s="541">
        <f t="shared" si="5"/>
        <v>0</v>
      </c>
      <c r="U27" s="541">
        <f t="shared" si="6"/>
        <v>0</v>
      </c>
    </row>
    <row r="28" ht="17.25" customHeight="1" spans="1:21">
      <c r="A28" s="392"/>
      <c r="B28" s="469" t="s">
        <v>310</v>
      </c>
      <c r="C28" s="466" t="s">
        <v>311</v>
      </c>
      <c r="D28" s="467"/>
      <c r="E28" s="468"/>
      <c r="F28" s="468"/>
      <c r="G28" s="468"/>
      <c r="H28" s="468"/>
      <c r="I28" s="505"/>
      <c r="J28" s="467"/>
      <c r="K28" s="507"/>
      <c r="L28" s="507"/>
      <c r="M28" s="507"/>
      <c r="N28" s="507"/>
      <c r="O28" s="508"/>
      <c r="P28" s="500">
        <f t="shared" si="1"/>
        <v>0</v>
      </c>
      <c r="Q28" s="540">
        <f t="shared" si="2"/>
        <v>0</v>
      </c>
      <c r="R28" s="540">
        <f t="shared" si="3"/>
        <v>0</v>
      </c>
      <c r="S28" s="541">
        <f t="shared" si="4"/>
        <v>0</v>
      </c>
      <c r="T28" s="541">
        <f t="shared" si="5"/>
        <v>0</v>
      </c>
      <c r="U28" s="541">
        <f t="shared" si="6"/>
        <v>0</v>
      </c>
    </row>
    <row r="29" ht="17.25" customHeight="1" spans="2:21">
      <c r="B29" s="469" t="s">
        <v>312</v>
      </c>
      <c r="C29" s="466" t="s">
        <v>313</v>
      </c>
      <c r="D29" s="480"/>
      <c r="E29" s="481"/>
      <c r="F29" s="481"/>
      <c r="G29" s="481"/>
      <c r="H29" s="481"/>
      <c r="I29" s="517"/>
      <c r="J29" s="480"/>
      <c r="K29" s="518"/>
      <c r="L29" s="518"/>
      <c r="M29" s="518"/>
      <c r="N29" s="518"/>
      <c r="O29" s="519"/>
      <c r="P29" s="500">
        <f t="shared" si="1"/>
        <v>0</v>
      </c>
      <c r="Q29" s="540">
        <f t="shared" si="2"/>
        <v>0</v>
      </c>
      <c r="R29" s="540">
        <f t="shared" si="3"/>
        <v>0</v>
      </c>
      <c r="S29" s="541">
        <f t="shared" si="4"/>
        <v>0</v>
      </c>
      <c r="T29" s="541">
        <f t="shared" si="5"/>
        <v>0</v>
      </c>
      <c r="U29" s="541">
        <f t="shared" si="6"/>
        <v>0</v>
      </c>
    </row>
    <row r="30" ht="15.75" customHeight="1" spans="2:21">
      <c r="B30" s="482" t="s">
        <v>314</v>
      </c>
      <c r="C30" s="474" t="s">
        <v>315</v>
      </c>
      <c r="D30" s="483"/>
      <c r="E30" s="484"/>
      <c r="F30" s="484"/>
      <c r="G30" s="484"/>
      <c r="H30" s="484"/>
      <c r="I30" s="520"/>
      <c r="J30" s="521"/>
      <c r="K30" s="522"/>
      <c r="L30" s="522"/>
      <c r="M30" s="522"/>
      <c r="N30" s="522"/>
      <c r="O30" s="523"/>
      <c r="P30" s="524">
        <f t="shared" si="1"/>
        <v>0</v>
      </c>
      <c r="Q30" s="542">
        <f t="shared" si="2"/>
        <v>0</v>
      </c>
      <c r="R30" s="542">
        <f t="shared" si="3"/>
        <v>0</v>
      </c>
      <c r="S30" s="543">
        <f t="shared" si="4"/>
        <v>0</v>
      </c>
      <c r="T30" s="543">
        <f t="shared" si="5"/>
        <v>0</v>
      </c>
      <c r="U30" s="543">
        <f t="shared" si="6"/>
        <v>0</v>
      </c>
    </row>
    <row r="31" ht="30.75" customHeight="1" spans="2:21">
      <c r="B31" s="485" t="s">
        <v>316</v>
      </c>
      <c r="C31" s="486" t="s">
        <v>317</v>
      </c>
      <c r="D31" s="487"/>
      <c r="E31" s="488"/>
      <c r="F31" s="488"/>
      <c r="G31" s="488"/>
      <c r="H31" s="488"/>
      <c r="I31" s="525"/>
      <c r="J31" s="526"/>
      <c r="K31" s="527"/>
      <c r="L31" s="527"/>
      <c r="M31" s="527"/>
      <c r="N31" s="527"/>
      <c r="O31" s="528"/>
      <c r="P31" s="529">
        <f t="shared" si="1"/>
        <v>0</v>
      </c>
      <c r="Q31" s="544">
        <f t="shared" si="2"/>
        <v>0</v>
      </c>
      <c r="R31" s="544">
        <f t="shared" si="3"/>
        <v>0</v>
      </c>
      <c r="S31" s="544">
        <f t="shared" si="4"/>
        <v>0</v>
      </c>
      <c r="T31" s="544">
        <f t="shared" si="5"/>
        <v>0</v>
      </c>
      <c r="U31" s="545">
        <f t="shared" si="6"/>
        <v>0</v>
      </c>
    </row>
    <row r="32" spans="16:21">
      <c r="P32" s="530"/>
      <c r="Q32" s="530"/>
      <c r="R32" s="530"/>
      <c r="S32" s="530"/>
      <c r="T32" s="530"/>
      <c r="U32" s="530"/>
    </row>
    <row r="33"/>
  </sheetData>
  <sheetProtection password="83B8" sheet="1" selectLockedCells="1" formatCells="0" autoFilter="0"/>
  <mergeCells count="17">
    <mergeCell ref="D2:J2"/>
    <mergeCell ref="D4:U4"/>
    <mergeCell ref="E5:I5"/>
    <mergeCell ref="J5:O5"/>
    <mergeCell ref="P5:U5"/>
    <mergeCell ref="K6:O6"/>
    <mergeCell ref="Q6:U6"/>
    <mergeCell ref="B4:B7"/>
    <mergeCell ref="C4:C7"/>
    <mergeCell ref="D5:D7"/>
    <mergeCell ref="E6:E7"/>
    <mergeCell ref="F6:F7"/>
    <mergeCell ref="G6:G7"/>
    <mergeCell ref="H6:H7"/>
    <mergeCell ref="I6:I7"/>
    <mergeCell ref="J6:J7"/>
    <mergeCell ref="P6:P7"/>
  </mergeCells>
  <conditionalFormatting sqref="D9">
    <cfRule type="cellIs" dxfId="0" priority="367" stopIfTrue="1" operator="notEqual">
      <formula>$E$9+$F$9+$G$9+$H$9+$I$9</formula>
    </cfRule>
    <cfRule type="cellIs" dxfId="2" priority="366" stopIfTrue="1" operator="notEqual">
      <formula>SUM($D$11:$D$25)</formula>
    </cfRule>
  </conditionalFormatting>
  <conditionalFormatting sqref="E9">
    <cfRule type="cellIs" dxfId="2" priority="369" stopIfTrue="1" operator="notEqual">
      <formula>SUM($E$11:$E$25)</formula>
    </cfRule>
    <cfRule type="cellIs" dxfId="0" priority="368" stopIfTrue="1" operator="greaterThan">
      <formula>$D$9</formula>
    </cfRule>
  </conditionalFormatting>
  <conditionalFormatting sqref="F9">
    <cfRule type="cellIs" dxfId="0" priority="371" stopIfTrue="1" operator="greaterThan">
      <formula>$D$9</formula>
    </cfRule>
    <cfRule type="cellIs" dxfId="2" priority="370" stopIfTrue="1" operator="notEqual">
      <formula>SUM($F$11:$F$25)</formula>
    </cfRule>
  </conditionalFormatting>
  <conditionalFormatting sqref="G9">
    <cfRule type="cellIs" dxfId="2" priority="110" stopIfTrue="1" operator="notEqual">
      <formula>SUM($G$11:$G$25)</formula>
    </cfRule>
    <cfRule type="cellIs" dxfId="0" priority="109" stopIfTrue="1" operator="greaterThan">
      <formula>$D$9</formula>
    </cfRule>
  </conditionalFormatting>
  <conditionalFormatting sqref="H9">
    <cfRule type="cellIs" dxfId="2" priority="131" stopIfTrue="1" operator="notEqual">
      <formula>SUM($H$11:$H$25)</formula>
    </cfRule>
    <cfRule type="cellIs" dxfId="0" priority="130" stopIfTrue="1" operator="greaterThan">
      <formula>$D$9</formula>
    </cfRule>
  </conditionalFormatting>
  <conditionalFormatting sqref="I9">
    <cfRule type="cellIs" dxfId="2" priority="373" stopIfTrue="1" operator="notEqual">
      <formula>SUM($I$11:$I$25)</formula>
    </cfRule>
    <cfRule type="cellIs" dxfId="0" priority="372" stopIfTrue="1" operator="greaterThan">
      <formula>$D$9</formula>
    </cfRule>
  </conditionalFormatting>
  <conditionalFormatting sqref="J9">
    <cfRule type="cellIs" dxfId="0" priority="376" stopIfTrue="1" operator="greaterThan">
      <formula>$D$9</formula>
    </cfRule>
    <cfRule type="cellIs" dxfId="0" priority="375" stopIfTrue="1" operator="notEqual">
      <formula>$K$9+$L$9+$M$9+$N$9+$O$9</formula>
    </cfRule>
    <cfRule type="cellIs" dxfId="2" priority="374" stopIfTrue="1" operator="notEqual">
      <formula>SUM($J$11:$J$25)</formula>
    </cfRule>
  </conditionalFormatting>
  <conditionalFormatting sqref="K9">
    <cfRule type="cellIs" dxfId="2" priority="378" stopIfTrue="1" operator="notEqual">
      <formula>SUM($K$11:$K$25)</formula>
    </cfRule>
  </conditionalFormatting>
  <conditionalFormatting sqref="L9">
    <cfRule type="cellIs" dxfId="2" priority="380" stopIfTrue="1" operator="notEqual">
      <formula>SUM($L$11:$L$25)</formula>
    </cfRule>
  </conditionalFormatting>
  <conditionalFormatting sqref="M9">
    <cfRule type="cellIs" dxfId="2" priority="65" stopIfTrue="1" operator="notEqual">
      <formula>SUM($M$11:$M$25)</formula>
    </cfRule>
  </conditionalFormatting>
  <conditionalFormatting sqref="N9">
    <cfRule type="cellIs" dxfId="2" priority="89" stopIfTrue="1" operator="notEqual">
      <formula>SUM($N$11:$N$25)</formula>
    </cfRule>
  </conditionalFormatting>
  <conditionalFormatting sqref="O9">
    <cfRule type="cellIs" dxfId="2" priority="382" stopIfTrue="1" operator="notEqual">
      <formula>SUM($O$11:$O$25)</formula>
    </cfRule>
  </conditionalFormatting>
  <conditionalFormatting sqref="P9">
    <cfRule type="cellIs" dxfId="2" priority="385" stopIfTrue="1" operator="notEqual">
      <formula>SUM($P$11:$P$25)</formula>
    </cfRule>
    <cfRule type="cellIs" dxfId="0" priority="384" stopIfTrue="1" operator="notEqual">
      <formula>$Q$9+$R$9+$S$9+$T$9+$U$9</formula>
    </cfRule>
    <cfRule type="cellIs" dxfId="0" priority="383" stopIfTrue="1" operator="greaterThan">
      <formula>$D$9</formula>
    </cfRule>
  </conditionalFormatting>
  <conditionalFormatting sqref="Q9">
    <cfRule type="cellIs" dxfId="2" priority="387" stopIfTrue="1" operator="notEqual">
      <formula>SUM($Q$11:$Q$25)</formula>
    </cfRule>
  </conditionalFormatting>
  <conditionalFormatting sqref="R9">
    <cfRule type="cellIs" dxfId="2" priority="389" stopIfTrue="1" operator="notEqual">
      <formula>SUM($R$11:$R$25)</formula>
    </cfRule>
  </conditionalFormatting>
  <conditionalFormatting sqref="S9">
    <cfRule type="cellIs" dxfId="2" priority="391" stopIfTrue="1" operator="notEqual">
      <formula>SUM($S$11:$S$25)</formula>
    </cfRule>
  </conditionalFormatting>
  <conditionalFormatting sqref="T9">
    <cfRule type="cellIs" dxfId="3" priority="41" stopIfTrue="1" operator="notEqual">
      <formula>SUM($T$11:$T$25)</formula>
    </cfRule>
  </conditionalFormatting>
  <conditionalFormatting sqref="U9">
    <cfRule type="cellIs" dxfId="3" priority="40" stopIfTrue="1" operator="notEqual">
      <formula>SUM($U$11:$U$25)</formula>
    </cfRule>
  </conditionalFormatting>
  <conditionalFormatting sqref="D10">
    <cfRule type="cellIs" dxfId="0" priority="205" stopIfTrue="1" operator="greaterThan">
      <formula>$D$9</formula>
    </cfRule>
    <cfRule type="cellIs" dxfId="0" priority="204" stopIfTrue="1" operator="lessThan">
      <formula>$E$10+$F$10+$I$10</formula>
    </cfRule>
  </conditionalFormatting>
  <conditionalFormatting sqref="E10">
    <cfRule type="cellIs" dxfId="0" priority="207" stopIfTrue="1" operator="greaterThan">
      <formula>$E$9</formula>
    </cfRule>
    <cfRule type="cellIs" dxfId="0" priority="206" stopIfTrue="1" operator="greaterThan">
      <formula>$D$10</formula>
    </cfRule>
  </conditionalFormatting>
  <conditionalFormatting sqref="F10">
    <cfRule type="cellIs" dxfId="0" priority="209" stopIfTrue="1" operator="greaterThan">
      <formula>$F$9</formula>
    </cfRule>
    <cfRule type="cellIs" dxfId="0" priority="208" stopIfTrue="1" operator="greaterThan">
      <formula>$D$10</formula>
    </cfRule>
  </conditionalFormatting>
  <conditionalFormatting sqref="G10">
    <cfRule type="cellIs" dxfId="0" priority="99" stopIfTrue="1" operator="greaterThan">
      <formula>$G$9</formula>
    </cfRule>
    <cfRule type="cellIs" dxfId="0" priority="98" stopIfTrue="1" operator="greaterThan">
      <formula>$D$10</formula>
    </cfRule>
  </conditionalFormatting>
  <conditionalFormatting sqref="H10">
    <cfRule type="cellIs" dxfId="0" priority="120" stopIfTrue="1" operator="greaterThan">
      <formula>$H$9</formula>
    </cfRule>
    <cfRule type="cellIs" dxfId="0" priority="119" stopIfTrue="1" operator="greaterThan">
      <formula>$D$10</formula>
    </cfRule>
  </conditionalFormatting>
  <conditionalFormatting sqref="I10">
    <cfRule type="cellIs" dxfId="0" priority="211" stopIfTrue="1" operator="greaterThan">
      <formula>$I$9</formula>
    </cfRule>
    <cfRule type="cellIs" dxfId="0" priority="210" stopIfTrue="1" operator="greaterThan">
      <formula>$D$10</formula>
    </cfRule>
  </conditionalFormatting>
  <conditionalFormatting sqref="J10">
    <cfRule type="cellIs" dxfId="0" priority="214" stopIfTrue="1" operator="greaterThan">
      <formula>$J$9</formula>
    </cfRule>
    <cfRule type="cellIs" dxfId="0" priority="213" stopIfTrue="1" operator="lessThan">
      <formula>$K$10+$L$10+$O$10</formula>
    </cfRule>
    <cfRule type="cellIs" dxfId="0" priority="212" stopIfTrue="1" operator="greaterThan">
      <formula>$D$10</formula>
    </cfRule>
  </conditionalFormatting>
  <conditionalFormatting sqref="K10">
    <cfRule type="cellIs" dxfId="0" priority="216" stopIfTrue="1" operator="greaterThan">
      <formula>$K$9</formula>
    </cfRule>
  </conditionalFormatting>
  <conditionalFormatting sqref="L10">
    <cfRule type="cellIs" dxfId="0" priority="218" stopIfTrue="1" operator="greaterThan">
      <formula>$L$9</formula>
    </cfRule>
  </conditionalFormatting>
  <conditionalFormatting sqref="M10">
    <cfRule type="cellIs" dxfId="0" priority="51" stopIfTrue="1" operator="greaterThan">
      <formula>$M$9</formula>
    </cfRule>
  </conditionalFormatting>
  <conditionalFormatting sqref="N10">
    <cfRule type="cellIs" dxfId="0" priority="75" stopIfTrue="1" operator="greaterThan">
      <formula>$N$9</formula>
    </cfRule>
  </conditionalFormatting>
  <conditionalFormatting sqref="O10">
    <cfRule type="cellIs" dxfId="0" priority="220" stopIfTrue="1" operator="greaterThan">
      <formula>$O$9</formula>
    </cfRule>
  </conditionalFormatting>
  <conditionalFormatting sqref="Q10">
    <cfRule type="cellIs" dxfId="0" priority="386" stopIfTrue="1" operator="greaterThan">
      <formula>$E$9</formula>
    </cfRule>
  </conditionalFormatting>
  <conditionalFormatting sqref="D11">
    <cfRule type="cellIs" dxfId="0" priority="187" stopIfTrue="1" operator="lessThan">
      <formula>$E$11+$F$11+$I$11</formula>
    </cfRule>
  </conditionalFormatting>
  <conditionalFormatting sqref="E11:I11">
    <cfRule type="cellIs" dxfId="0" priority="188" stopIfTrue="1" operator="greaterThan">
      <formula>$D$11</formula>
    </cfRule>
  </conditionalFormatting>
  <conditionalFormatting sqref="G11">
    <cfRule type="cellIs" dxfId="0" priority="96" stopIfTrue="1" operator="greaterThan">
      <formula>$D$11</formula>
    </cfRule>
  </conditionalFormatting>
  <conditionalFormatting sqref="H11">
    <cfRule type="cellIs" dxfId="0" priority="117" stopIfTrue="1" operator="greaterThan">
      <formula>$D$11</formula>
    </cfRule>
  </conditionalFormatting>
  <conditionalFormatting sqref="J11">
    <cfRule type="cellIs" dxfId="0" priority="190" stopIfTrue="1" operator="lessThan">
      <formula>$K$11+$L$11+$O$11</formula>
    </cfRule>
    <cfRule type="cellIs" dxfId="0" priority="189" stopIfTrue="1" operator="greaterThan">
      <formula>$D$11</formula>
    </cfRule>
  </conditionalFormatting>
  <conditionalFormatting sqref="D12">
    <cfRule type="cellIs" dxfId="0" priority="138" stopIfTrue="1" operator="lessThan">
      <formula>$E$12+$F$12+$I$12</formula>
    </cfRule>
  </conditionalFormatting>
  <conditionalFormatting sqref="E12:I12">
    <cfRule type="cellIs" dxfId="0" priority="144" stopIfTrue="1" operator="greaterThan">
      <formula>$D$12</formula>
    </cfRule>
  </conditionalFormatting>
  <conditionalFormatting sqref="G12">
    <cfRule type="cellIs" dxfId="0" priority="90" stopIfTrue="1" operator="greaterThan">
      <formula>$D$12</formula>
    </cfRule>
  </conditionalFormatting>
  <conditionalFormatting sqref="H12">
    <cfRule type="cellIs" dxfId="0" priority="111" stopIfTrue="1" operator="greaterThan">
      <formula>$D$12</formula>
    </cfRule>
  </conditionalFormatting>
  <conditionalFormatting sqref="J12">
    <cfRule type="cellIs" dxfId="0" priority="151" stopIfTrue="1" operator="notEqual">
      <formula>$K$12+$L$12+$M$12+$N$12+$O$12</formula>
    </cfRule>
    <cfRule type="cellIs" dxfId="0" priority="150" stopIfTrue="1" operator="greaterThan">
      <formula>$D$12</formula>
    </cfRule>
  </conditionalFormatting>
  <conditionalFormatting sqref="D13">
    <cfRule type="cellIs" dxfId="0" priority="139" stopIfTrue="1" operator="lessThan">
      <formula>$E$13+$F$13+$I$13</formula>
    </cfRule>
  </conditionalFormatting>
  <conditionalFormatting sqref="E13:I13">
    <cfRule type="cellIs" dxfId="0" priority="145" stopIfTrue="1" operator="greaterThan">
      <formula>$D$13</formula>
    </cfRule>
  </conditionalFormatting>
  <conditionalFormatting sqref="G13">
    <cfRule type="cellIs" dxfId="0" priority="91" stopIfTrue="1" operator="greaterThan">
      <formula>$D$13</formula>
    </cfRule>
  </conditionalFormatting>
  <conditionalFormatting sqref="H13">
    <cfRule type="cellIs" dxfId="0" priority="112" stopIfTrue="1" operator="greaterThan">
      <formula>$D$13</formula>
    </cfRule>
  </conditionalFormatting>
  <conditionalFormatting sqref="J13">
    <cfRule type="cellIs" dxfId="0" priority="153" stopIfTrue="1" operator="notEqual">
      <formula>$K$13+$L$13+$M$13+$N$13+$O$13</formula>
    </cfRule>
    <cfRule type="cellIs" dxfId="0" priority="152" stopIfTrue="1" operator="greaterThan">
      <formula>$D$13</formula>
    </cfRule>
  </conditionalFormatting>
  <conditionalFormatting sqref="D14">
    <cfRule type="cellIs" dxfId="0" priority="140" stopIfTrue="1" operator="lessThan">
      <formula>$E$14+$F$14+$I$14</formula>
    </cfRule>
  </conditionalFormatting>
  <conditionalFormatting sqref="E14:I14">
    <cfRule type="cellIs" dxfId="0" priority="146" stopIfTrue="1" operator="greaterThan">
      <formula>$D$14</formula>
    </cfRule>
  </conditionalFormatting>
  <conditionalFormatting sqref="G14">
    <cfRule type="cellIs" dxfId="0" priority="92" stopIfTrue="1" operator="greaterThan">
      <formula>$D$14</formula>
    </cfRule>
  </conditionalFormatting>
  <conditionalFormatting sqref="H14">
    <cfRule type="cellIs" dxfId="0" priority="113" stopIfTrue="1" operator="greaterThan">
      <formula>$D$14</formula>
    </cfRule>
  </conditionalFormatting>
  <conditionalFormatting sqref="J14">
    <cfRule type="cellIs" dxfId="0" priority="183" stopIfTrue="1" operator="lessThan">
      <formula>$K$14+$L$14+$O$14</formula>
    </cfRule>
    <cfRule type="cellIs" dxfId="0" priority="182" stopIfTrue="1" operator="greaterThan">
      <formula>$D$14</formula>
    </cfRule>
  </conditionalFormatting>
  <conditionalFormatting sqref="D15">
    <cfRule type="cellIs" dxfId="0" priority="141" stopIfTrue="1" operator="lessThan">
      <formula>$E$15+$F$15+$I$15</formula>
    </cfRule>
  </conditionalFormatting>
  <conditionalFormatting sqref="E15:I15">
    <cfRule type="cellIs" dxfId="0" priority="147" stopIfTrue="1" operator="greaterThan">
      <formula>$D$15</formula>
    </cfRule>
  </conditionalFormatting>
  <conditionalFormatting sqref="G15">
    <cfRule type="cellIs" dxfId="0" priority="93" stopIfTrue="1" operator="greaterThan">
      <formula>$D$15</formula>
    </cfRule>
  </conditionalFormatting>
  <conditionalFormatting sqref="H15">
    <cfRule type="cellIs" dxfId="0" priority="114" stopIfTrue="1" operator="greaterThan">
      <formula>$D$15</formula>
    </cfRule>
  </conditionalFormatting>
  <conditionalFormatting sqref="J15">
    <cfRule type="cellIs" dxfId="0" priority="155" stopIfTrue="1" operator="lessThan">
      <formula>$K$15+$L$15+$O$15</formula>
    </cfRule>
    <cfRule type="cellIs" dxfId="0" priority="154" stopIfTrue="1" operator="greaterThan">
      <formula>$D$15</formula>
    </cfRule>
  </conditionalFormatting>
  <conditionalFormatting sqref="D16">
    <cfRule type="cellIs" dxfId="0" priority="142" stopIfTrue="1" operator="lessThan">
      <formula>$E$16+$F$16+$I$16</formula>
    </cfRule>
  </conditionalFormatting>
  <conditionalFormatting sqref="E16:I16">
    <cfRule type="cellIs" dxfId="0" priority="148" stopIfTrue="1" operator="greaterThan">
      <formula>$D$16</formula>
    </cfRule>
  </conditionalFormatting>
  <conditionalFormatting sqref="G16">
    <cfRule type="cellIs" dxfId="0" priority="94" stopIfTrue="1" operator="greaterThan">
      <formula>$D$16</formula>
    </cfRule>
  </conditionalFormatting>
  <conditionalFormatting sqref="H16">
    <cfRule type="cellIs" dxfId="0" priority="115" stopIfTrue="1" operator="greaterThan">
      <formula>$D$16</formula>
    </cfRule>
  </conditionalFormatting>
  <conditionalFormatting sqref="J16">
    <cfRule type="cellIs" dxfId="0" priority="157" stopIfTrue="1" operator="lessThan">
      <formula>$K$16+$L$16+$O$16</formula>
    </cfRule>
    <cfRule type="cellIs" dxfId="0" priority="156" stopIfTrue="1" operator="greaterThan">
      <formula>$D$16</formula>
    </cfRule>
  </conditionalFormatting>
  <conditionalFormatting sqref="D17">
    <cfRule type="cellIs" dxfId="0" priority="143" stopIfTrue="1" operator="lessThan">
      <formula>$E$17+$F$17+$I$17</formula>
    </cfRule>
  </conditionalFormatting>
  <conditionalFormatting sqref="E17:I17">
    <cfRule type="cellIs" dxfId="0" priority="149" stopIfTrue="1" operator="greaterThan">
      <formula>$D$17</formula>
    </cfRule>
  </conditionalFormatting>
  <conditionalFormatting sqref="G17">
    <cfRule type="cellIs" dxfId="0" priority="95" stopIfTrue="1" operator="greaterThan">
      <formula>$D$17</formula>
    </cfRule>
  </conditionalFormatting>
  <conditionalFormatting sqref="H17">
    <cfRule type="cellIs" dxfId="0" priority="116" stopIfTrue="1" operator="greaterThan">
      <formula>$D$17</formula>
    </cfRule>
  </conditionalFormatting>
  <conditionalFormatting sqref="J17">
    <cfRule type="cellIs" dxfId="0" priority="159" stopIfTrue="1" operator="lessThan">
      <formula>$K$17+$L$17+$O$17</formula>
    </cfRule>
    <cfRule type="cellIs" dxfId="0" priority="158" stopIfTrue="1" operator="greaterThan">
      <formula>$D$17</formula>
    </cfRule>
  </conditionalFormatting>
  <conditionalFormatting sqref="D18">
    <cfRule type="cellIs" dxfId="0" priority="236" stopIfTrue="1" operator="lessThan">
      <formula>$E$18+$F$18+$I$18</formula>
    </cfRule>
  </conditionalFormatting>
  <conditionalFormatting sqref="E18:I18">
    <cfRule type="cellIs" dxfId="0" priority="241" stopIfTrue="1" operator="greaterThan">
      <formula>$D$18</formula>
    </cfRule>
  </conditionalFormatting>
  <conditionalFormatting sqref="G18">
    <cfRule type="cellIs" dxfId="0" priority="100" stopIfTrue="1" operator="greaterThan">
      <formula>$D$18</formula>
    </cfRule>
  </conditionalFormatting>
  <conditionalFormatting sqref="H18">
    <cfRule type="cellIs" dxfId="0" priority="121" stopIfTrue="1" operator="greaterThan">
      <formula>$D$18</formula>
    </cfRule>
  </conditionalFormatting>
  <conditionalFormatting sqref="J18">
    <cfRule type="cellIs" dxfId="0" priority="247" stopIfTrue="1" operator="lessThan">
      <formula>$K$18+$L$18+$O$18</formula>
    </cfRule>
    <cfRule type="cellIs" dxfId="0" priority="246" stopIfTrue="1" operator="greaterThan">
      <formula>$D$18</formula>
    </cfRule>
  </conditionalFormatting>
  <conditionalFormatting sqref="D19">
    <cfRule type="cellIs" dxfId="0" priority="237" stopIfTrue="1" operator="lessThan">
      <formula>$E$19+$F$19+$I$19</formula>
    </cfRule>
  </conditionalFormatting>
  <conditionalFormatting sqref="E19:I19">
    <cfRule type="cellIs" dxfId="0" priority="242" stopIfTrue="1" operator="greaterThan">
      <formula>$D$19</formula>
    </cfRule>
  </conditionalFormatting>
  <conditionalFormatting sqref="G19">
    <cfRule type="cellIs" dxfId="0" priority="101" stopIfTrue="1" operator="greaterThan">
      <formula>$D$19</formula>
    </cfRule>
  </conditionalFormatting>
  <conditionalFormatting sqref="H19">
    <cfRule type="cellIs" dxfId="0" priority="122" stopIfTrue="1" operator="greaterThan">
      <formula>$D$19</formula>
    </cfRule>
  </conditionalFormatting>
  <conditionalFormatting sqref="J19">
    <cfRule type="cellIs" dxfId="0" priority="249" stopIfTrue="1" operator="lessThan">
      <formula>$K$19+$L$19+$O$19</formula>
    </cfRule>
    <cfRule type="cellIs" dxfId="0" priority="248" stopIfTrue="1" operator="greaterThan">
      <formula>$D$19</formula>
    </cfRule>
  </conditionalFormatting>
  <conditionalFormatting sqref="D20">
    <cfRule type="cellIs" dxfId="0" priority="238" stopIfTrue="1" operator="lessThan">
      <formula>$E$20+$F$20+$I$20</formula>
    </cfRule>
  </conditionalFormatting>
  <conditionalFormatting sqref="E20:I20">
    <cfRule type="cellIs" dxfId="0" priority="243" stopIfTrue="1" operator="greaterThan">
      <formula>$D$20</formula>
    </cfRule>
  </conditionalFormatting>
  <conditionalFormatting sqref="G20">
    <cfRule type="cellIs" dxfId="0" priority="102" stopIfTrue="1" operator="greaterThan">
      <formula>$D$20</formula>
    </cfRule>
  </conditionalFormatting>
  <conditionalFormatting sqref="H20">
    <cfRule type="cellIs" dxfId="0" priority="123" stopIfTrue="1" operator="greaterThan">
      <formula>$D$20</formula>
    </cfRule>
  </conditionalFormatting>
  <conditionalFormatting sqref="J20">
    <cfRule type="cellIs" dxfId="0" priority="251" stopIfTrue="1" operator="lessThan">
      <formula>$K$20+$L$20+$O$20</formula>
    </cfRule>
    <cfRule type="cellIs" dxfId="0" priority="250" stopIfTrue="1" operator="greaterThan">
      <formula>$D$20</formula>
    </cfRule>
  </conditionalFormatting>
  <conditionalFormatting sqref="D21">
    <cfRule type="cellIs" dxfId="0" priority="239" stopIfTrue="1" operator="lessThan">
      <formula>$E$21+$F$21+$I$21</formula>
    </cfRule>
  </conditionalFormatting>
  <conditionalFormatting sqref="E21:I21">
    <cfRule type="cellIs" dxfId="0" priority="244" stopIfTrue="1" operator="greaterThan">
      <formula>$D$21</formula>
    </cfRule>
  </conditionalFormatting>
  <conditionalFormatting sqref="G21">
    <cfRule type="cellIs" dxfId="0" priority="103" stopIfTrue="1" operator="greaterThan">
      <formula>$D$21</formula>
    </cfRule>
  </conditionalFormatting>
  <conditionalFormatting sqref="H21">
    <cfRule type="cellIs" dxfId="0" priority="124" stopIfTrue="1" operator="greaterThan">
      <formula>$D$21</formula>
    </cfRule>
  </conditionalFormatting>
  <conditionalFormatting sqref="J21">
    <cfRule type="cellIs" dxfId="0" priority="253" stopIfTrue="1" operator="lessThan">
      <formula>$K$21+$L$21+$O$21</formula>
    </cfRule>
    <cfRule type="cellIs" dxfId="0" priority="252" stopIfTrue="1" operator="greaterThan">
      <formula>$D$21</formula>
    </cfRule>
  </conditionalFormatting>
  <conditionalFormatting sqref="D22">
    <cfRule type="cellIs" dxfId="0" priority="240" stopIfTrue="1" operator="lessThan">
      <formula>$E$22+$F$22+$I$22</formula>
    </cfRule>
  </conditionalFormatting>
  <conditionalFormatting sqref="E22:I22">
    <cfRule type="cellIs" dxfId="0" priority="245" stopIfTrue="1" operator="greaterThan">
      <formula>$D$22</formula>
    </cfRule>
  </conditionalFormatting>
  <conditionalFormatting sqref="G22">
    <cfRule type="cellIs" dxfId="0" priority="104" stopIfTrue="1" operator="greaterThan">
      <formula>$D$22</formula>
    </cfRule>
  </conditionalFormatting>
  <conditionalFormatting sqref="H22">
    <cfRule type="cellIs" dxfId="0" priority="125" stopIfTrue="1" operator="greaterThan">
      <formula>$D$22</formula>
    </cfRule>
  </conditionalFormatting>
  <conditionalFormatting sqref="J22">
    <cfRule type="cellIs" dxfId="0" priority="255" stopIfTrue="1" operator="lessThan">
      <formula>$K$22+$L$22+$O$22</formula>
    </cfRule>
    <cfRule type="cellIs" dxfId="0" priority="254" stopIfTrue="1" operator="greaterThan">
      <formula>$D$22</formula>
    </cfRule>
  </conditionalFormatting>
  <conditionalFormatting sqref="D23">
    <cfRule type="cellIs" dxfId="0" priority="195" stopIfTrue="1" operator="lessThan">
      <formula>$E$23+$F$23+$I$23</formula>
    </cfRule>
  </conditionalFormatting>
  <conditionalFormatting sqref="E23:I23">
    <cfRule type="cellIs" dxfId="0" priority="196" stopIfTrue="1" operator="greaterThan">
      <formula>$D$23</formula>
    </cfRule>
  </conditionalFormatting>
  <conditionalFormatting sqref="G23">
    <cfRule type="cellIs" dxfId="0" priority="97" stopIfTrue="1" operator="greaterThan">
      <formula>$D$23</formula>
    </cfRule>
  </conditionalFormatting>
  <conditionalFormatting sqref="H23">
    <cfRule type="cellIs" dxfId="0" priority="118" stopIfTrue="1" operator="greaterThan">
      <formula>$D$23</formula>
    </cfRule>
  </conditionalFormatting>
  <conditionalFormatting sqref="J23">
    <cfRule type="cellIs" dxfId="0" priority="198" stopIfTrue="1" operator="lessThan">
      <formula>$K$23+$L$23+$O$23</formula>
    </cfRule>
    <cfRule type="cellIs" dxfId="0" priority="197" stopIfTrue="1" operator="greaterThan">
      <formula>$D$23</formula>
    </cfRule>
  </conditionalFormatting>
  <conditionalFormatting sqref="D24">
    <cfRule type="cellIs" dxfId="0" priority="276" stopIfTrue="1" operator="lessThan">
      <formula>$E$24+$F$24+$I$24</formula>
    </cfRule>
  </conditionalFormatting>
  <conditionalFormatting sqref="E24:I24">
    <cfRule type="cellIs" dxfId="0" priority="277" stopIfTrue="1" operator="greaterThan">
      <formula>$D$24</formula>
    </cfRule>
  </conditionalFormatting>
  <conditionalFormatting sqref="G24">
    <cfRule type="cellIs" dxfId="0" priority="105" stopIfTrue="1" operator="greaterThan">
      <formula>$D$24</formula>
    </cfRule>
  </conditionalFormatting>
  <conditionalFormatting sqref="H24">
    <cfRule type="cellIs" dxfId="0" priority="126" stopIfTrue="1" operator="greaterThan">
      <formula>$D$24</formula>
    </cfRule>
  </conditionalFormatting>
  <conditionalFormatting sqref="J24">
    <cfRule type="cellIs" dxfId="0" priority="279" stopIfTrue="1" operator="lessThan">
      <formula>$K$24+$L$24+$O$24</formula>
    </cfRule>
    <cfRule type="cellIs" dxfId="0" priority="278" stopIfTrue="1" operator="greaterThan">
      <formula>$D$24</formula>
    </cfRule>
  </conditionalFormatting>
  <conditionalFormatting sqref="D25">
    <cfRule type="cellIs" dxfId="0" priority="284" stopIfTrue="1" operator="lessThan">
      <formula>$E$25+$F$25+$I$25</formula>
    </cfRule>
  </conditionalFormatting>
  <conditionalFormatting sqref="E25:I25">
    <cfRule type="cellIs" dxfId="0" priority="285" stopIfTrue="1" operator="greaterThan">
      <formula>$D$25</formula>
    </cfRule>
  </conditionalFormatting>
  <conditionalFormatting sqref="G25">
    <cfRule type="cellIs" dxfId="0" priority="106" stopIfTrue="1" operator="greaterThan">
      <formula>$D$25</formula>
    </cfRule>
  </conditionalFormatting>
  <conditionalFormatting sqref="H25">
    <cfRule type="cellIs" dxfId="0" priority="127" stopIfTrue="1" operator="greaterThan">
      <formula>$D$25</formula>
    </cfRule>
  </conditionalFormatting>
  <conditionalFormatting sqref="J25">
    <cfRule type="cellIs" dxfId="0" priority="287" stopIfTrue="1" operator="lessThan">
      <formula>$K$25+$L$25+$O$25</formula>
    </cfRule>
    <cfRule type="cellIs" dxfId="0" priority="286" stopIfTrue="1" operator="greaterThan">
      <formula>$D$25</formula>
    </cfRule>
  </conditionalFormatting>
  <conditionalFormatting sqref="D26">
    <cfRule type="cellIs" dxfId="0" priority="294" stopIfTrue="1" operator="notEqual">
      <formula>$E$26+$F$26+$G$26+$H$26+$I$26</formula>
    </cfRule>
    <cfRule type="cellIs" dxfId="2" priority="293" stopIfTrue="1" operator="notEqual">
      <formula>SUM($D$27:$D$29)</formula>
    </cfRule>
  </conditionalFormatting>
  <conditionalFormatting sqref="E26">
    <cfRule type="cellIs" dxfId="3" priority="39" stopIfTrue="1" operator="notEqual">
      <formula>SUM($E$27:$E$29)</formula>
    </cfRule>
    <cfRule type="cellIs" dxfId="3" priority="38" stopIfTrue="1" operator="greaterThan">
      <formula>$D$26</formula>
    </cfRule>
  </conditionalFormatting>
  <conditionalFormatting sqref="F26">
    <cfRule type="cellIs" dxfId="3" priority="37" stopIfTrue="1" operator="notEqual">
      <formula>SUM($F$27:$F$29)</formula>
    </cfRule>
    <cfRule type="cellIs" dxfId="3" priority="36" stopIfTrue="1" operator="greaterThan">
      <formula>$D$26</formula>
    </cfRule>
  </conditionalFormatting>
  <conditionalFormatting sqref="G26">
    <cfRule type="cellIs" dxfId="3" priority="35" stopIfTrue="1" operator="notEqual">
      <formula>SUM($G$27:$G$29)</formula>
    </cfRule>
    <cfRule type="cellIs" dxfId="3" priority="32" stopIfTrue="1" operator="greaterThan">
      <formula>$D$26</formula>
    </cfRule>
  </conditionalFormatting>
  <conditionalFormatting sqref="H26">
    <cfRule type="cellIs" dxfId="3" priority="34" stopIfTrue="1" operator="notEqual">
      <formula>SUM($H$27:$H$29)</formula>
    </cfRule>
    <cfRule type="cellIs" dxfId="3" priority="31" stopIfTrue="1" operator="greaterThan">
      <formula>$D$26</formula>
    </cfRule>
  </conditionalFormatting>
  <conditionalFormatting sqref="I26">
    <cfRule type="cellIs" dxfId="3" priority="33" stopIfTrue="1" operator="notEqual">
      <formula>SUM($I$27:$I$29)</formula>
    </cfRule>
    <cfRule type="cellIs" dxfId="3" priority="30" stopIfTrue="1" operator="greaterThan">
      <formula>$D$26</formula>
    </cfRule>
  </conditionalFormatting>
  <conditionalFormatting sqref="J26">
    <cfRule type="cellIs" dxfId="3" priority="29" stopIfTrue="1" operator="notEqual">
      <formula>SUM($J$27:$J$29)</formula>
    </cfRule>
    <cfRule type="cellIs" dxfId="3" priority="28" stopIfTrue="1" operator="notEqual">
      <formula>$K$26+$L$26+$M$26+$N$26+$O$26</formula>
    </cfRule>
    <cfRule type="cellIs" dxfId="3" priority="27" stopIfTrue="1" operator="greaterThan">
      <formula>$D$26</formula>
    </cfRule>
  </conditionalFormatting>
  <conditionalFormatting sqref="K26">
    <cfRule type="cellIs" dxfId="3" priority="25" stopIfTrue="1" operator="notEqual">
      <formula>SUM($K$27:$K$29)</formula>
    </cfRule>
  </conditionalFormatting>
  <conditionalFormatting sqref="L26">
    <cfRule type="cellIs" dxfId="3" priority="24" stopIfTrue="1" operator="notEqual">
      <formula>SUM($L$27:$L$29)</formula>
    </cfRule>
  </conditionalFormatting>
  <conditionalFormatting sqref="M26">
    <cfRule type="cellIs" dxfId="3" priority="23" stopIfTrue="1" operator="notEqual">
      <formula>SUM($M$27:$M$29)</formula>
    </cfRule>
  </conditionalFormatting>
  <conditionalFormatting sqref="N26">
    <cfRule type="cellIs" dxfId="3" priority="22" stopIfTrue="1" operator="notEqual">
      <formula>SUM($N$27:$N$29)</formula>
    </cfRule>
  </conditionalFormatting>
  <conditionalFormatting sqref="O26">
    <cfRule type="cellIs" dxfId="3" priority="21" stopIfTrue="1" operator="notEqual">
      <formula>SUM($O$27:$O$29)</formula>
    </cfRule>
  </conditionalFormatting>
  <conditionalFormatting sqref="P26">
    <cfRule type="cellIs" dxfId="3" priority="16" stopIfTrue="1" operator="notEqual">
      <formula>$Q$26+$R$26+$S$26+$T$26+$U$26</formula>
    </cfRule>
    <cfRule type="cellIs" dxfId="3" priority="15" stopIfTrue="1" operator="notEqual">
      <formula>SUM($P$27:$P$29)</formula>
    </cfRule>
  </conditionalFormatting>
  <conditionalFormatting sqref="Q26">
    <cfRule type="cellIs" dxfId="3" priority="14" stopIfTrue="1" operator="notEqual">
      <formula>SUM($Q$27:$Q$29)</formula>
    </cfRule>
  </conditionalFormatting>
  <conditionalFormatting sqref="R26">
    <cfRule type="cellIs" dxfId="3" priority="13" stopIfTrue="1" operator="notEqual">
      <formula>SUM($R$27:$R$29)</formula>
    </cfRule>
  </conditionalFormatting>
  <conditionalFormatting sqref="S26">
    <cfRule type="cellIs" dxfId="3" priority="12" stopIfTrue="1" operator="notEqual">
      <formula>SUM($S$27:$S$29)</formula>
    </cfRule>
  </conditionalFormatting>
  <conditionalFormatting sqref="T26">
    <cfRule type="cellIs" dxfId="3" priority="11" stopIfTrue="1" operator="notEqual">
      <formula>SUM($T$27:$T$29)</formula>
    </cfRule>
  </conditionalFormatting>
  <conditionalFormatting sqref="U26">
    <cfRule type="cellIs" dxfId="3" priority="10" stopIfTrue="1" operator="notEqual">
      <formula>SUM($U$27:$U$29)</formula>
    </cfRule>
  </conditionalFormatting>
  <conditionalFormatting sqref="D27">
    <cfRule type="cellIs" dxfId="0" priority="328" stopIfTrue="1" operator="notEqual">
      <formula>$E$27+$F$27+$G$27+$H$27+$I$27</formula>
    </cfRule>
  </conditionalFormatting>
  <conditionalFormatting sqref="E27:I27">
    <cfRule type="cellIs" dxfId="3" priority="3" stopIfTrue="1" operator="greaterThan">
      <formula>$D$27</formula>
    </cfRule>
  </conditionalFormatting>
  <conditionalFormatting sqref="J27">
    <cfRule type="cellIs" dxfId="3" priority="9" stopIfTrue="1" operator="notEqual">
      <formula>$K$27+$L$27+$M$27+$N$27+$O$27</formula>
    </cfRule>
    <cfRule type="cellIs" dxfId="3" priority="8" stopIfTrue="1" operator="greaterThan">
      <formula>$D$27</formula>
    </cfRule>
  </conditionalFormatting>
  <conditionalFormatting sqref="D28">
    <cfRule type="cellIs" dxfId="0" priority="336" stopIfTrue="1" operator="notEqual">
      <formula>$E$28+$F$28+$G$28+$H$28+$I$28</formula>
    </cfRule>
  </conditionalFormatting>
  <conditionalFormatting sqref="E28:I28">
    <cfRule type="cellIs" dxfId="3" priority="2" stopIfTrue="1" operator="greaterThan">
      <formula>$D$28</formula>
    </cfRule>
  </conditionalFormatting>
  <conditionalFormatting sqref="J28">
    <cfRule type="cellIs" dxfId="3" priority="7" stopIfTrue="1" operator="notEqual">
      <formula>$K$28+$L$28+$M$28+$N$28+$O$28</formula>
    </cfRule>
    <cfRule type="cellIs" dxfId="3" priority="6" stopIfTrue="1" operator="greaterThan">
      <formula>$D$28</formula>
    </cfRule>
  </conditionalFormatting>
  <conditionalFormatting sqref="D29">
    <cfRule type="cellIs" dxfId="0" priority="337" stopIfTrue="1" operator="notEqual">
      <formula>$E$29+$F$29+$G$29+$H$29+$I$29</formula>
    </cfRule>
  </conditionalFormatting>
  <conditionalFormatting sqref="E29:I29">
    <cfRule type="cellIs" dxfId="3" priority="1" stopIfTrue="1" operator="greaterThan">
      <formula>$D$29</formula>
    </cfRule>
  </conditionalFormatting>
  <conditionalFormatting sqref="J29">
    <cfRule type="cellIs" dxfId="3" priority="5" stopIfTrue="1" operator="notEqual">
      <formula>$K$29+$L$29+$M$29+$N$29+$O$29</formula>
    </cfRule>
    <cfRule type="cellIs" dxfId="3" priority="4" stopIfTrue="1" operator="greaterThan">
      <formula>$D$29</formula>
    </cfRule>
  </conditionalFormatting>
  <conditionalFormatting sqref="D30">
    <cfRule type="cellIs" dxfId="0" priority="348" stopIfTrue="1" operator="lessThan">
      <formula>$E$30+$F$30+$I$30</formula>
    </cfRule>
  </conditionalFormatting>
  <conditionalFormatting sqref="E30:I30">
    <cfRule type="cellIs" dxfId="0" priority="349" stopIfTrue="1" operator="greaterThan">
      <formula>$D$30</formula>
    </cfRule>
  </conditionalFormatting>
  <conditionalFormatting sqref="G30">
    <cfRule type="cellIs" dxfId="0" priority="107" stopIfTrue="1" operator="greaterThan">
      <formula>$D$30</formula>
    </cfRule>
  </conditionalFormatting>
  <conditionalFormatting sqref="H30">
    <cfRule type="cellIs" dxfId="0" priority="128" stopIfTrue="1" operator="greaterThan">
      <formula>$D$30</formula>
    </cfRule>
  </conditionalFormatting>
  <conditionalFormatting sqref="J30">
    <cfRule type="cellIs" dxfId="0" priority="351" stopIfTrue="1" operator="lessThan">
      <formula>$K$30+$L$30+$O$30</formula>
    </cfRule>
    <cfRule type="cellIs" dxfId="0" priority="350" stopIfTrue="1" operator="greaterThan">
      <formula>$D$30</formula>
    </cfRule>
  </conditionalFormatting>
  <conditionalFormatting sqref="D31">
    <cfRule type="cellIs" dxfId="0" priority="357" stopIfTrue="1" operator="lessThan">
      <formula>$E$31+$F$31+$I$31</formula>
    </cfRule>
  </conditionalFormatting>
  <conditionalFormatting sqref="E31:I31">
    <cfRule type="cellIs" dxfId="0" priority="358" stopIfTrue="1" operator="greaterThan">
      <formula>$D$31</formula>
    </cfRule>
  </conditionalFormatting>
  <conditionalFormatting sqref="G31">
    <cfRule type="cellIs" dxfId="0" priority="108" stopIfTrue="1" operator="greaterThan">
      <formula>$D$31</formula>
    </cfRule>
  </conditionalFormatting>
  <conditionalFormatting sqref="H31">
    <cfRule type="cellIs" dxfId="0" priority="129" stopIfTrue="1" operator="greaterThan">
      <formula>$D$31</formula>
    </cfRule>
  </conditionalFormatting>
  <conditionalFormatting sqref="J31">
    <cfRule type="cellIs" dxfId="0" priority="360" stopIfTrue="1" operator="lessThan">
      <formula>$K$31+$L$31+$O$31</formula>
    </cfRule>
    <cfRule type="cellIs" dxfId="0" priority="359" stopIfTrue="1" operator="greaterThan">
      <formula>$D$31</formula>
    </cfRule>
  </conditionalFormatting>
  <conditionalFormatting sqref="K9;Q9">
    <cfRule type="cellIs" dxfId="0" priority="377" stopIfTrue="1" operator="greaterThan">
      <formula>$E$9</formula>
    </cfRule>
  </conditionalFormatting>
  <conditionalFormatting sqref="L9;R9">
    <cfRule type="cellIs" dxfId="0" priority="379" stopIfTrue="1" operator="greaterThan">
      <formula>$F$9</formula>
    </cfRule>
  </conditionalFormatting>
  <conditionalFormatting sqref="M9;S9">
    <cfRule type="cellIs" dxfId="0" priority="64" stopIfTrue="1" operator="greaterThan">
      <formula>$G$9</formula>
    </cfRule>
  </conditionalFormatting>
  <conditionalFormatting sqref="N9;T9">
    <cfRule type="cellIs" dxfId="0" priority="88" stopIfTrue="1" operator="greaterThan">
      <formula>$H$9</formula>
    </cfRule>
  </conditionalFormatting>
  <conditionalFormatting sqref="O9;U9">
    <cfRule type="cellIs" dxfId="0" priority="381" stopIfTrue="1" operator="greaterThan">
      <formula>$I$9</formula>
    </cfRule>
  </conditionalFormatting>
  <conditionalFormatting sqref="K10;Q10">
    <cfRule type="cellIs" dxfId="0" priority="215" stopIfTrue="1" operator="greaterThan">
      <formula>$E$10</formula>
    </cfRule>
  </conditionalFormatting>
  <conditionalFormatting sqref="L10;R10">
    <cfRule type="cellIs" dxfId="0" priority="217" stopIfTrue="1" operator="greaterThan">
      <formula>$F$10</formula>
    </cfRule>
  </conditionalFormatting>
  <conditionalFormatting sqref="M10;S10">
    <cfRule type="cellIs" dxfId="0" priority="50" stopIfTrue="1" operator="greaterThan">
      <formula>$G$10</formula>
    </cfRule>
  </conditionalFormatting>
  <conditionalFormatting sqref="N10;T10">
    <cfRule type="cellIs" dxfId="0" priority="74" stopIfTrue="1" operator="greaterThan">
      <formula>$H$10</formula>
    </cfRule>
  </conditionalFormatting>
  <conditionalFormatting sqref="O10;U10">
    <cfRule type="cellIs" dxfId="0" priority="219" stopIfTrue="1" operator="greaterThan">
      <formula>$I$10</formula>
    </cfRule>
  </conditionalFormatting>
  <conditionalFormatting sqref="K11;Q11">
    <cfRule type="cellIs" dxfId="0" priority="191" stopIfTrue="1" operator="greaterThan">
      <formula>$E$11</formula>
    </cfRule>
  </conditionalFormatting>
  <conditionalFormatting sqref="L11;R11">
    <cfRule type="cellIs" dxfId="0" priority="186" stopIfTrue="1" operator="greaterThan">
      <formula>$F$11</formula>
    </cfRule>
  </conditionalFormatting>
  <conditionalFormatting sqref="M11;S11">
    <cfRule type="cellIs" dxfId="0" priority="48" stopIfTrue="1" operator="greaterThan">
      <formula>$G$11</formula>
    </cfRule>
  </conditionalFormatting>
  <conditionalFormatting sqref="N11;T11">
    <cfRule type="cellIs" dxfId="0" priority="72" stopIfTrue="1" operator="greaterThan">
      <formula>$H$11</formula>
    </cfRule>
  </conditionalFormatting>
  <conditionalFormatting sqref="O11;U11">
    <cfRule type="cellIs" dxfId="0" priority="192" stopIfTrue="1" operator="greaterThan">
      <formula>$I$11</formula>
    </cfRule>
  </conditionalFormatting>
  <conditionalFormatting sqref="K12;Q12">
    <cfRule type="cellIs" dxfId="0" priority="160" stopIfTrue="1" operator="greaterThan">
      <formula>$E$12</formula>
    </cfRule>
  </conditionalFormatting>
  <conditionalFormatting sqref="L12;R12">
    <cfRule type="cellIs" dxfId="0" priority="132" stopIfTrue="1" operator="greaterThan">
      <formula>$F$12</formula>
    </cfRule>
  </conditionalFormatting>
  <conditionalFormatting sqref="M12;S12">
    <cfRule type="cellIs" dxfId="0" priority="42" stopIfTrue="1" operator="greaterThan">
      <formula>$G$12</formula>
    </cfRule>
  </conditionalFormatting>
  <conditionalFormatting sqref="N12;T12">
    <cfRule type="cellIs" dxfId="0" priority="66" stopIfTrue="1" operator="greaterThan">
      <formula>$H$12</formula>
    </cfRule>
  </conditionalFormatting>
  <conditionalFormatting sqref="O12;U12">
    <cfRule type="cellIs" dxfId="0" priority="166" stopIfTrue="1" operator="greaterThan">
      <formula>$I$12</formula>
    </cfRule>
  </conditionalFormatting>
  <conditionalFormatting sqref="K13;Q13">
    <cfRule type="cellIs" dxfId="0" priority="161" stopIfTrue="1" operator="greaterThan">
      <formula>$E$13</formula>
    </cfRule>
  </conditionalFormatting>
  <conditionalFormatting sqref="L13;R13">
    <cfRule type="cellIs" dxfId="0" priority="133" stopIfTrue="1" operator="greaterThan">
      <formula>$F$13</formula>
    </cfRule>
  </conditionalFormatting>
  <conditionalFormatting sqref="M13;S13">
    <cfRule type="cellIs" dxfId="0" priority="43" stopIfTrue="1" operator="greaterThan">
      <formula>$G$13</formula>
    </cfRule>
  </conditionalFormatting>
  <conditionalFormatting sqref="N13;T13">
    <cfRule type="cellIs" dxfId="0" priority="67" stopIfTrue="1" operator="greaterThan">
      <formula>$H$13</formula>
    </cfRule>
  </conditionalFormatting>
  <conditionalFormatting sqref="O13;U13">
    <cfRule type="cellIs" dxfId="0" priority="167" stopIfTrue="1" operator="greaterThan">
      <formula>$I$13</formula>
    </cfRule>
  </conditionalFormatting>
  <conditionalFormatting sqref="K14;Q14">
    <cfRule type="cellIs" dxfId="0" priority="162" stopIfTrue="1" operator="greaterThan">
      <formula>$E$14</formula>
    </cfRule>
  </conditionalFormatting>
  <conditionalFormatting sqref="L14;R14">
    <cfRule type="cellIs" dxfId="0" priority="134" stopIfTrue="1" operator="greaterThan">
      <formula>$F$14</formula>
    </cfRule>
  </conditionalFormatting>
  <conditionalFormatting sqref="M14;S14">
    <cfRule type="cellIs" dxfId="0" priority="44" stopIfTrue="1" operator="greaterThan">
      <formula>$G$14</formula>
    </cfRule>
  </conditionalFormatting>
  <conditionalFormatting sqref="N14;T14">
    <cfRule type="cellIs" dxfId="0" priority="68" stopIfTrue="1" operator="greaterThan">
      <formula>$H$14</formula>
    </cfRule>
  </conditionalFormatting>
  <conditionalFormatting sqref="O14;U14">
    <cfRule type="cellIs" dxfId="0" priority="168" stopIfTrue="1" operator="greaterThan">
      <formula>$I$14</formula>
    </cfRule>
  </conditionalFormatting>
  <conditionalFormatting sqref="K15;Q15">
    <cfRule type="cellIs" dxfId="0" priority="163" stopIfTrue="1" operator="greaterThan">
      <formula>$E$15</formula>
    </cfRule>
  </conditionalFormatting>
  <conditionalFormatting sqref="L15;R15">
    <cfRule type="cellIs" dxfId="0" priority="135" stopIfTrue="1" operator="greaterThan">
      <formula>$F$15</formula>
    </cfRule>
  </conditionalFormatting>
  <conditionalFormatting sqref="M15;S15">
    <cfRule type="cellIs" dxfId="0" priority="45" stopIfTrue="1" operator="greaterThan">
      <formula>$G$15</formula>
    </cfRule>
  </conditionalFormatting>
  <conditionalFormatting sqref="N15;T15">
    <cfRule type="cellIs" dxfId="0" priority="69" stopIfTrue="1" operator="greaterThan">
      <formula>$H$15</formula>
    </cfRule>
  </conditionalFormatting>
  <conditionalFormatting sqref="O15;U15">
    <cfRule type="cellIs" dxfId="0" priority="169" stopIfTrue="1" operator="greaterThan">
      <formula>$I$15</formula>
    </cfRule>
  </conditionalFormatting>
  <conditionalFormatting sqref="K16;Q16">
    <cfRule type="cellIs" dxfId="0" priority="164" stopIfTrue="1" operator="greaterThan">
      <formula>$E$16</formula>
    </cfRule>
  </conditionalFormatting>
  <conditionalFormatting sqref="L16;R16">
    <cfRule type="cellIs" dxfId="0" priority="136" stopIfTrue="1" operator="greaterThan">
      <formula>$F$16</formula>
    </cfRule>
  </conditionalFormatting>
  <conditionalFormatting sqref="M16;S16">
    <cfRule type="cellIs" dxfId="0" priority="46" stopIfTrue="1" operator="greaterThan">
      <formula>$G$16</formula>
    </cfRule>
  </conditionalFormatting>
  <conditionalFormatting sqref="N16;T16">
    <cfRule type="cellIs" dxfId="0" priority="70" stopIfTrue="1" operator="greaterThan">
      <formula>$H$16</formula>
    </cfRule>
  </conditionalFormatting>
  <conditionalFormatting sqref="O16;U16">
    <cfRule type="cellIs" dxfId="0" priority="170" stopIfTrue="1" operator="greaterThan">
      <formula>$I$16</formula>
    </cfRule>
  </conditionalFormatting>
  <conditionalFormatting sqref="K17;Q17">
    <cfRule type="cellIs" dxfId="0" priority="165" stopIfTrue="1" operator="greaterThan">
      <formula>$E$17</formula>
    </cfRule>
  </conditionalFormatting>
  <conditionalFormatting sqref="L17;R17">
    <cfRule type="cellIs" dxfId="0" priority="137" stopIfTrue="1" operator="greaterThan">
      <formula>$F$17</formula>
    </cfRule>
  </conditionalFormatting>
  <conditionalFormatting sqref="M17;S17">
    <cfRule type="cellIs" dxfId="0" priority="47" stopIfTrue="1" operator="greaterThan">
      <formula>$G$17</formula>
    </cfRule>
  </conditionalFormatting>
  <conditionalFormatting sqref="N17;T17">
    <cfRule type="cellIs" dxfId="0" priority="71" stopIfTrue="1" operator="greaterThan">
      <formula>$H$17</formula>
    </cfRule>
  </conditionalFormatting>
  <conditionalFormatting sqref="O17;U17">
    <cfRule type="cellIs" dxfId="0" priority="171" stopIfTrue="1" operator="greaterThan">
      <formula>$I$17</formula>
    </cfRule>
  </conditionalFormatting>
  <conditionalFormatting sqref="K18;Q18">
    <cfRule type="cellIs" dxfId="0" priority="256" stopIfTrue="1" operator="greaterThan">
      <formula>$E$18</formula>
    </cfRule>
  </conditionalFormatting>
  <conditionalFormatting sqref="L18;R18">
    <cfRule type="cellIs" dxfId="0" priority="230" stopIfTrue="1" operator="greaterThan">
      <formula>$F$18</formula>
    </cfRule>
  </conditionalFormatting>
  <conditionalFormatting sqref="M18;S18">
    <cfRule type="cellIs" dxfId="0" priority="52" stopIfTrue="1" operator="greaterThan">
      <formula>$G$18</formula>
    </cfRule>
  </conditionalFormatting>
  <conditionalFormatting sqref="N18;T18">
    <cfRule type="cellIs" dxfId="0" priority="76" stopIfTrue="1" operator="greaterThan">
      <formula>$H$18</formula>
    </cfRule>
  </conditionalFormatting>
  <conditionalFormatting sqref="O18;U18">
    <cfRule type="cellIs" dxfId="0" priority="261" stopIfTrue="1" operator="greaterThan">
      <formula>$I$18</formula>
    </cfRule>
  </conditionalFormatting>
  <conditionalFormatting sqref="K19;Q19">
    <cfRule type="cellIs" dxfId="0" priority="257" stopIfTrue="1" operator="greaterThan">
      <formula>$E$19</formula>
    </cfRule>
  </conditionalFormatting>
  <conditionalFormatting sqref="L19;R19">
    <cfRule type="cellIs" dxfId="0" priority="231" stopIfTrue="1" operator="greaterThan">
      <formula>$F$19</formula>
    </cfRule>
  </conditionalFormatting>
  <conditionalFormatting sqref="M19;S19">
    <cfRule type="cellIs" dxfId="0" priority="53" stopIfTrue="1" operator="greaterThan">
      <formula>$G$19</formula>
    </cfRule>
  </conditionalFormatting>
  <conditionalFormatting sqref="N19;T19">
    <cfRule type="cellIs" dxfId="0" priority="77" stopIfTrue="1" operator="greaterThan">
      <formula>$H$19</formula>
    </cfRule>
  </conditionalFormatting>
  <conditionalFormatting sqref="O19;U19">
    <cfRule type="cellIs" dxfId="0" priority="262" stopIfTrue="1" operator="greaterThan">
      <formula>$I$19</formula>
    </cfRule>
  </conditionalFormatting>
  <conditionalFormatting sqref="K20;Q20">
    <cfRule type="cellIs" dxfId="0" priority="258" stopIfTrue="1" operator="greaterThan">
      <formula>$E$20</formula>
    </cfRule>
  </conditionalFormatting>
  <conditionalFormatting sqref="L20;R20">
    <cfRule type="cellIs" dxfId="0" priority="232" stopIfTrue="1" operator="greaterThan">
      <formula>$F$20</formula>
    </cfRule>
  </conditionalFormatting>
  <conditionalFormatting sqref="M20;S20">
    <cfRule type="cellIs" dxfId="0" priority="54" stopIfTrue="1" operator="greaterThan">
      <formula>$G$20</formula>
    </cfRule>
  </conditionalFormatting>
  <conditionalFormatting sqref="N20;T20">
    <cfRule type="cellIs" dxfId="0" priority="78" stopIfTrue="1" operator="greaterThan">
      <formula>$H$20</formula>
    </cfRule>
  </conditionalFormatting>
  <conditionalFormatting sqref="O20;U20">
    <cfRule type="cellIs" dxfId="0" priority="263" stopIfTrue="1" operator="greaterThan">
      <formula>$I$20</formula>
    </cfRule>
  </conditionalFormatting>
  <conditionalFormatting sqref="K21;Q21">
    <cfRule type="cellIs" dxfId="0" priority="259" stopIfTrue="1" operator="greaterThan">
      <formula>$E$21</formula>
    </cfRule>
  </conditionalFormatting>
  <conditionalFormatting sqref="L21;R21">
    <cfRule type="cellIs" dxfId="0" priority="233" stopIfTrue="1" operator="greaterThan">
      <formula>$F$21</formula>
    </cfRule>
  </conditionalFormatting>
  <conditionalFormatting sqref="M21;S21">
    <cfRule type="cellIs" dxfId="0" priority="55" stopIfTrue="1" operator="greaterThan">
      <formula>$G$21</formula>
    </cfRule>
  </conditionalFormatting>
  <conditionalFormatting sqref="N21;T21">
    <cfRule type="cellIs" dxfId="0" priority="79" stopIfTrue="1" operator="greaterThan">
      <formula>$H$21</formula>
    </cfRule>
  </conditionalFormatting>
  <conditionalFormatting sqref="O21;U21">
    <cfRule type="cellIs" dxfId="0" priority="264" stopIfTrue="1" operator="greaterThan">
      <formula>$I$21</formula>
    </cfRule>
  </conditionalFormatting>
  <conditionalFormatting sqref="K22;Q22">
    <cfRule type="cellIs" dxfId="0" priority="260" stopIfTrue="1" operator="greaterThan">
      <formula>$E$22</formula>
    </cfRule>
  </conditionalFormatting>
  <conditionalFormatting sqref="L22;R22">
    <cfRule type="cellIs" dxfId="0" priority="234" stopIfTrue="1" operator="greaterThan">
      <formula>$F$22</formula>
    </cfRule>
  </conditionalFormatting>
  <conditionalFormatting sqref="M22;S22">
    <cfRule type="cellIs" dxfId="0" priority="56" stopIfTrue="1" operator="greaterThan">
      <formula>$G$22</formula>
    </cfRule>
  </conditionalFormatting>
  <conditionalFormatting sqref="N22;T22">
    <cfRule type="cellIs" dxfId="0" priority="80" stopIfTrue="1" operator="greaterThan">
      <formula>$H$22</formula>
    </cfRule>
  </conditionalFormatting>
  <conditionalFormatting sqref="O22;U22">
    <cfRule type="cellIs" dxfId="0" priority="265" stopIfTrue="1" operator="greaterThan">
      <formula>$I$22</formula>
    </cfRule>
  </conditionalFormatting>
  <conditionalFormatting sqref="K23;Q23">
    <cfRule type="cellIs" dxfId="0" priority="199" stopIfTrue="1" operator="greaterThan">
      <formula>$E$23</formula>
    </cfRule>
  </conditionalFormatting>
  <conditionalFormatting sqref="L23;R23">
    <cfRule type="cellIs" dxfId="0" priority="200" stopIfTrue="1" operator="greaterThan">
      <formula>$F$23</formula>
    </cfRule>
  </conditionalFormatting>
  <conditionalFormatting sqref="M23;S23">
    <cfRule type="cellIs" dxfId="0" priority="49" stopIfTrue="1" operator="greaterThan">
      <formula>$G$23</formula>
    </cfRule>
  </conditionalFormatting>
  <conditionalFormatting sqref="N23;T23">
    <cfRule type="cellIs" dxfId="0" priority="73" stopIfTrue="1" operator="greaterThan">
      <formula>$H$23</formula>
    </cfRule>
  </conditionalFormatting>
  <conditionalFormatting sqref="O23;U23">
    <cfRule type="cellIs" dxfId="0" priority="201" stopIfTrue="1" operator="greaterThan">
      <formula>$I$23</formula>
    </cfRule>
  </conditionalFormatting>
  <conditionalFormatting sqref="K24;Q24">
    <cfRule type="cellIs" dxfId="0" priority="282" stopIfTrue="1" operator="greaterThan">
      <formula>$E$24</formula>
    </cfRule>
  </conditionalFormatting>
  <conditionalFormatting sqref="L24;R24">
    <cfRule type="cellIs" dxfId="0" priority="235" stopIfTrue="1" operator="greaterThan">
      <formula>$F$24</formula>
    </cfRule>
  </conditionalFormatting>
  <conditionalFormatting sqref="M24;S24">
    <cfRule type="cellIs" dxfId="0" priority="57" stopIfTrue="1" operator="greaterThan">
      <formula>$G$24</formula>
    </cfRule>
  </conditionalFormatting>
  <conditionalFormatting sqref="N24;T24">
    <cfRule type="cellIs" dxfId="0" priority="81" stopIfTrue="1" operator="greaterThan">
      <formula>$H$24</formula>
    </cfRule>
  </conditionalFormatting>
  <conditionalFormatting sqref="O24;U24">
    <cfRule type="cellIs" dxfId="0" priority="283" stopIfTrue="1" operator="greaterThan">
      <formula>$I$24</formula>
    </cfRule>
  </conditionalFormatting>
  <conditionalFormatting sqref="K25;Q25">
    <cfRule type="cellIs" dxfId="0" priority="288" stopIfTrue="1" operator="greaterThan">
      <formula>$E$25</formula>
    </cfRule>
  </conditionalFormatting>
  <conditionalFormatting sqref="L25;R25">
    <cfRule type="cellIs" dxfId="0" priority="289" stopIfTrue="1" operator="greaterThan">
      <formula>$F$25</formula>
    </cfRule>
  </conditionalFormatting>
  <conditionalFormatting sqref="M25;S25">
    <cfRule type="cellIs" dxfId="0" priority="58" stopIfTrue="1" operator="greaterThan">
      <formula>$G$25</formula>
    </cfRule>
  </conditionalFormatting>
  <conditionalFormatting sqref="N25;T25">
    <cfRule type="cellIs" dxfId="0" priority="82" stopIfTrue="1" operator="greaterThan">
      <formula>$H$25</formula>
    </cfRule>
  </conditionalFormatting>
  <conditionalFormatting sqref="O25;U25">
    <cfRule type="cellIs" dxfId="0" priority="290" stopIfTrue="1" operator="greaterThan">
      <formula>$I$25</formula>
    </cfRule>
  </conditionalFormatting>
  <conditionalFormatting sqref="K26;Q26">
    <cfRule type="cellIs" dxfId="3" priority="26" stopIfTrue="1" operator="greaterThan">
      <formula>$E$26</formula>
    </cfRule>
  </conditionalFormatting>
  <conditionalFormatting sqref="L26;R26">
    <cfRule type="cellIs" dxfId="3" priority="20" stopIfTrue="1" operator="greaterThan">
      <formula>$F$26</formula>
    </cfRule>
  </conditionalFormatting>
  <conditionalFormatting sqref="M26;S26">
    <cfRule type="cellIs" dxfId="3" priority="19" stopIfTrue="1" operator="greaterThan">
      <formula>$G$26</formula>
    </cfRule>
  </conditionalFormatting>
  <conditionalFormatting sqref="N26;T26">
    <cfRule type="cellIs" dxfId="3" priority="18" stopIfTrue="1" operator="greaterThan">
      <formula>$H$26</formula>
    </cfRule>
  </conditionalFormatting>
  <conditionalFormatting sqref="O26;U26">
    <cfRule type="cellIs" dxfId="3" priority="17" stopIfTrue="1" operator="greaterThan">
      <formula>$I$26</formula>
    </cfRule>
  </conditionalFormatting>
  <conditionalFormatting sqref="K27;Q27">
    <cfRule type="cellIs" dxfId="0" priority="334" stopIfTrue="1" operator="greaterThan">
      <formula>$E$27</formula>
    </cfRule>
  </conditionalFormatting>
  <conditionalFormatting sqref="L27;R27">
    <cfRule type="cellIs" dxfId="0" priority="325" stopIfTrue="1" operator="greaterThan">
      <formula>$F$27</formula>
    </cfRule>
  </conditionalFormatting>
  <conditionalFormatting sqref="M27;S27">
    <cfRule type="cellIs" dxfId="0" priority="59" stopIfTrue="1" operator="greaterThan">
      <formula>$G$27</formula>
    </cfRule>
  </conditionalFormatting>
  <conditionalFormatting sqref="N27;T27">
    <cfRule type="cellIs" dxfId="0" priority="83" stopIfTrue="1" operator="greaterThan">
      <formula>$H$27</formula>
    </cfRule>
  </conditionalFormatting>
  <conditionalFormatting sqref="O27;U27">
    <cfRule type="cellIs" dxfId="0" priority="335" stopIfTrue="1" operator="greaterThan">
      <formula>$I$27</formula>
    </cfRule>
  </conditionalFormatting>
  <conditionalFormatting sqref="K28;Q28">
    <cfRule type="cellIs" dxfId="0" priority="344" stopIfTrue="1" operator="greaterThan">
      <formula>$E$28</formula>
    </cfRule>
  </conditionalFormatting>
  <conditionalFormatting sqref="L28;R28">
    <cfRule type="cellIs" dxfId="0" priority="326" stopIfTrue="1" operator="greaterThan">
      <formula>$F$28</formula>
    </cfRule>
  </conditionalFormatting>
  <conditionalFormatting sqref="M28;S28">
    <cfRule type="cellIs" dxfId="0" priority="60" stopIfTrue="1" operator="greaterThan">
      <formula>$G$28</formula>
    </cfRule>
  </conditionalFormatting>
  <conditionalFormatting sqref="N28;T28">
    <cfRule type="cellIs" dxfId="0" priority="84" stopIfTrue="1" operator="greaterThan">
      <formula>$H$28</formula>
    </cfRule>
  </conditionalFormatting>
  <conditionalFormatting sqref="O28;U28">
    <cfRule type="cellIs" dxfId="0" priority="346" stopIfTrue="1" operator="greaterThan">
      <formula>$I$28</formula>
    </cfRule>
  </conditionalFormatting>
  <conditionalFormatting sqref="K29;Q29">
    <cfRule type="cellIs" dxfId="0" priority="345" stopIfTrue="1" operator="greaterThan">
      <formula>$E$29</formula>
    </cfRule>
  </conditionalFormatting>
  <conditionalFormatting sqref="L29;R29">
    <cfRule type="cellIs" dxfId="0" priority="327" stopIfTrue="1" operator="greaterThan">
      <formula>$F$29</formula>
    </cfRule>
  </conditionalFormatting>
  <conditionalFormatting sqref="M29;S29">
    <cfRule type="cellIs" dxfId="0" priority="61" stopIfTrue="1" operator="greaterThan">
      <formula>$G$29</formula>
    </cfRule>
  </conditionalFormatting>
  <conditionalFormatting sqref="N29;T29">
    <cfRule type="cellIs" dxfId="0" priority="85" stopIfTrue="1" operator="greaterThan">
      <formula>$H$29</formula>
    </cfRule>
  </conditionalFormatting>
  <conditionalFormatting sqref="O29;U29">
    <cfRule type="cellIs" dxfId="0" priority="347" stopIfTrue="1" operator="greaterThan">
      <formula>$I$29</formula>
    </cfRule>
  </conditionalFormatting>
  <conditionalFormatting sqref="K30;Q30">
    <cfRule type="cellIs" dxfId="0" priority="352" stopIfTrue="1" operator="greaterThan">
      <formula>$E$30</formula>
    </cfRule>
  </conditionalFormatting>
  <conditionalFormatting sqref="L30;R30">
    <cfRule type="cellIs" dxfId="0" priority="353" stopIfTrue="1" operator="greaterThan">
      <formula>$F$30</formula>
    </cfRule>
  </conditionalFormatting>
  <conditionalFormatting sqref="M30;S30">
    <cfRule type="cellIs" dxfId="0" priority="62" stopIfTrue="1" operator="greaterThan">
      <formula>$G$30</formula>
    </cfRule>
  </conditionalFormatting>
  <conditionalFormatting sqref="N30;T30">
    <cfRule type="cellIs" dxfId="0" priority="86" stopIfTrue="1" operator="greaterThan">
      <formula>$H$30</formula>
    </cfRule>
  </conditionalFormatting>
  <conditionalFormatting sqref="O30;U30">
    <cfRule type="cellIs" dxfId="0" priority="354" stopIfTrue="1" operator="greaterThan">
      <formula>$I$30</formula>
    </cfRule>
  </conditionalFormatting>
  <conditionalFormatting sqref="K31;Q31">
    <cfRule type="cellIs" dxfId="0" priority="361" stopIfTrue="1" operator="greaterThan">
      <formula>$E$31</formula>
    </cfRule>
  </conditionalFormatting>
  <conditionalFormatting sqref="L31;R31">
    <cfRule type="cellIs" dxfId="0" priority="362" stopIfTrue="1" operator="greaterThan">
      <formula>$F$31</formula>
    </cfRule>
  </conditionalFormatting>
  <conditionalFormatting sqref="M31;S31">
    <cfRule type="cellIs" dxfId="0" priority="63" stopIfTrue="1" operator="greaterThan">
      <formula>$G$31</formula>
    </cfRule>
  </conditionalFormatting>
  <conditionalFormatting sqref="N31;T31">
    <cfRule type="cellIs" dxfId="0" priority="87" stopIfTrue="1" operator="greaterThan">
      <formula>$H$31</formula>
    </cfRule>
  </conditionalFormatting>
  <conditionalFormatting sqref="O31;U31">
    <cfRule type="cellIs" dxfId="0" priority="363" stopIfTrue="1" operator="greaterThan">
      <formula>$I$31</formula>
    </cfRule>
  </conditionalFormatting>
  <pageMargins left="0.787402" right="0" top="0.433071" bottom="0" header="0" footer="0"/>
  <pageSetup paperSize="1" scale="84" orientation="landscape" useFirstPageNumber="1" horizontalDpi="600" verticalDpi="3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5"/>
  <sheetViews>
    <sheetView zoomScale="75" zoomScaleNormal="75" topLeftCell="A4" workbookViewId="0">
      <selection activeCell="U7" sqref="U7"/>
    </sheetView>
  </sheetViews>
  <sheetFormatPr defaultColWidth="9" defaultRowHeight="12.75" customHeight="1"/>
  <cols>
    <col min="1" max="1" width="7.28888888888889" style="354" customWidth="1"/>
    <col min="2" max="2" width="5" style="354" customWidth="1"/>
    <col min="3" max="3" width="32.5666666666667" style="354" customWidth="1"/>
    <col min="4" max="5" width="8.56666666666667" style="354" customWidth="1"/>
    <col min="6" max="6" width="8.85555555555556" style="354" customWidth="1"/>
    <col min="7" max="7" width="11.2888888888889" style="354" customWidth="1"/>
    <col min="8" max="8" width="0.422222222222222" style="354" customWidth="1"/>
    <col min="9" max="9" width="15.8555555555556" style="354" customWidth="1"/>
    <col min="10" max="10" width="9.28888888888889" style="354" customWidth="1"/>
    <col min="11" max="11" width="11.4222222222222" style="354" customWidth="1"/>
    <col min="12" max="12" width="8.71111111111111" style="354" customWidth="1"/>
    <col min="13" max="13" width="8.28888888888889" style="354" customWidth="1"/>
    <col min="14" max="14" width="0.566666666666667" style="354" hidden="1" customWidth="1"/>
    <col min="15" max="15" width="13.2888888888889" style="354" customWidth="1"/>
    <col min="16" max="16" width="1.14444444444444" style="354" customWidth="1"/>
    <col min="17" max="17" width="9.14444444444444" style="354" customWidth="1"/>
    <col min="18" max="18" width="0.855555555555556" style="354" customWidth="1"/>
    <col min="19" max="257" width="9.14444444444444" style="354" customWidth="1"/>
  </cols>
  <sheetData>
    <row r="1" ht="14.25" customHeight="1"/>
    <row r="2" ht="21" customHeight="1" spans="2:18">
      <c r="B2" s="409" t="s">
        <v>318</v>
      </c>
      <c r="C2" s="409"/>
      <c r="D2" s="409"/>
      <c r="E2" s="409"/>
      <c r="F2" s="409"/>
      <c r="G2" s="409"/>
      <c r="H2" s="409"/>
      <c r="I2" s="409"/>
      <c r="J2" s="409"/>
      <c r="K2" s="409"/>
      <c r="L2" s="409"/>
      <c r="M2" s="409"/>
      <c r="N2" s="409"/>
      <c r="O2" s="409"/>
      <c r="P2" s="409"/>
      <c r="Q2" s="409"/>
      <c r="R2" s="409"/>
    </row>
    <row r="3" ht="25.5" customHeight="1" spans="2:18">
      <c r="B3" s="410" t="s">
        <v>319</v>
      </c>
      <c r="C3" s="410"/>
      <c r="D3" s="410"/>
      <c r="E3" s="410"/>
      <c r="F3" s="410"/>
      <c r="G3" s="410"/>
      <c r="H3" s="410"/>
      <c r="I3" s="410"/>
      <c r="J3" s="410"/>
      <c r="K3" s="410"/>
      <c r="L3" s="410"/>
      <c r="M3" s="410"/>
      <c r="N3" s="410"/>
      <c r="O3" s="410"/>
      <c r="P3" s="410"/>
      <c r="Q3" s="410"/>
      <c r="R3" s="410"/>
    </row>
    <row r="4" ht="87.75" customHeight="1" spans="2:15">
      <c r="B4" s="355" t="s">
        <v>320</v>
      </c>
      <c r="C4" s="356" t="s">
        <v>321</v>
      </c>
      <c r="D4" s="357" t="s">
        <v>322</v>
      </c>
      <c r="E4" s="358"/>
      <c r="F4" s="359"/>
      <c r="G4" s="360" t="s">
        <v>323</v>
      </c>
      <c r="H4" s="361"/>
      <c r="I4" s="394"/>
      <c r="J4" s="356" t="s">
        <v>324</v>
      </c>
      <c r="K4" s="358"/>
      <c r="L4" s="359"/>
      <c r="M4" s="360" t="s">
        <v>325</v>
      </c>
      <c r="N4" s="361"/>
      <c r="O4" s="394"/>
    </row>
    <row r="5" ht="24.75" customHeight="1" spans="2:15">
      <c r="B5" s="362"/>
      <c r="C5" s="363"/>
      <c r="D5" s="364" t="s">
        <v>326</v>
      </c>
      <c r="E5" s="363" t="s">
        <v>327</v>
      </c>
      <c r="F5" s="365"/>
      <c r="G5" s="366" t="s">
        <v>328</v>
      </c>
      <c r="H5" s="411" t="s">
        <v>329</v>
      </c>
      <c r="I5" s="433"/>
      <c r="J5" s="366" t="s">
        <v>326</v>
      </c>
      <c r="K5" s="363" t="s">
        <v>330</v>
      </c>
      <c r="L5" s="365"/>
      <c r="M5" s="366" t="s">
        <v>326</v>
      </c>
      <c r="N5" s="395" t="s">
        <v>331</v>
      </c>
      <c r="O5" s="365"/>
    </row>
    <row r="6" ht="59.25" customHeight="1" spans="2:15">
      <c r="B6" s="362"/>
      <c r="C6" s="363"/>
      <c r="D6" s="367"/>
      <c r="E6" s="368" t="s">
        <v>332</v>
      </c>
      <c r="F6" s="368" t="s">
        <v>333</v>
      </c>
      <c r="G6" s="327"/>
      <c r="H6" s="370"/>
      <c r="I6" s="327" t="s">
        <v>334</v>
      </c>
      <c r="J6" s="369"/>
      <c r="K6" s="368" t="s">
        <v>335</v>
      </c>
      <c r="L6" s="368" t="s">
        <v>336</v>
      </c>
      <c r="M6" s="369"/>
      <c r="N6" s="368"/>
      <c r="O6" s="368" t="s">
        <v>336</v>
      </c>
    </row>
    <row r="7" ht="57" customHeight="1" spans="2:15">
      <c r="B7" s="371"/>
      <c r="C7" s="372"/>
      <c r="D7" s="373"/>
      <c r="E7" s="374"/>
      <c r="F7" s="374"/>
      <c r="G7" s="396"/>
      <c r="H7" s="376"/>
      <c r="I7" s="396"/>
      <c r="J7" s="375"/>
      <c r="K7" s="374"/>
      <c r="L7" s="374"/>
      <c r="M7" s="375"/>
      <c r="N7" s="374"/>
      <c r="O7" s="374"/>
    </row>
    <row r="8" ht="18.75" customHeight="1" spans="2:15">
      <c r="B8" s="377" t="s">
        <v>68</v>
      </c>
      <c r="C8" s="397" t="s">
        <v>69</v>
      </c>
      <c r="D8" s="377">
        <v>1</v>
      </c>
      <c r="E8" s="412">
        <v>2</v>
      </c>
      <c r="F8" s="413">
        <v>3</v>
      </c>
      <c r="G8" s="379">
        <v>4</v>
      </c>
      <c r="H8" s="380">
        <v>5</v>
      </c>
      <c r="I8" s="379">
        <v>6</v>
      </c>
      <c r="J8" s="377">
        <v>7</v>
      </c>
      <c r="K8" s="379">
        <v>8</v>
      </c>
      <c r="L8" s="378">
        <v>9</v>
      </c>
      <c r="M8" s="412">
        <v>10</v>
      </c>
      <c r="N8" s="377">
        <v>11</v>
      </c>
      <c r="O8" s="380">
        <v>12</v>
      </c>
    </row>
    <row r="9" ht="21.75" customHeight="1" spans="1:15">
      <c r="A9" s="392"/>
      <c r="B9" s="414">
        <v>1</v>
      </c>
      <c r="C9" s="415" t="s">
        <v>274</v>
      </c>
      <c r="D9" s="416"/>
      <c r="E9" s="261"/>
      <c r="F9" s="417"/>
      <c r="G9" s="261"/>
      <c r="H9" s="418">
        <v>0</v>
      </c>
      <c r="I9" s="434"/>
      <c r="J9" s="416"/>
      <c r="K9" s="262"/>
      <c r="L9" s="417"/>
      <c r="M9" s="261"/>
      <c r="N9" s="418">
        <v>0</v>
      </c>
      <c r="O9" s="262"/>
    </row>
    <row r="10" ht="23.25" customHeight="1" spans="2:15">
      <c r="B10" s="419">
        <v>3</v>
      </c>
      <c r="C10" s="420" t="s">
        <v>77</v>
      </c>
      <c r="D10" s="389"/>
      <c r="E10" s="390"/>
      <c r="F10" s="421"/>
      <c r="G10" s="390"/>
      <c r="H10" s="418">
        <v>0</v>
      </c>
      <c r="I10" s="435"/>
      <c r="J10" s="389"/>
      <c r="K10" s="391"/>
      <c r="L10" s="421"/>
      <c r="M10" s="390"/>
      <c r="N10" s="418">
        <v>0</v>
      </c>
      <c r="O10" s="391"/>
    </row>
    <row r="11" ht="21.75" customHeight="1" spans="2:15">
      <c r="B11" s="419">
        <v>4</v>
      </c>
      <c r="C11" s="420" t="s">
        <v>337</v>
      </c>
      <c r="D11" s="389"/>
      <c r="E11" s="390"/>
      <c r="F11" s="421"/>
      <c r="G11" s="390"/>
      <c r="H11" s="418">
        <v>0</v>
      </c>
      <c r="I11" s="435"/>
      <c r="J11" s="389"/>
      <c r="K11" s="391"/>
      <c r="L11" s="421"/>
      <c r="M11" s="390"/>
      <c r="N11" s="418">
        <v>0</v>
      </c>
      <c r="O11" s="391"/>
    </row>
    <row r="12" ht="22.5" customHeight="1" spans="1:15">
      <c r="A12" s="392">
        <v>7</v>
      </c>
      <c r="B12" s="419">
        <v>5</v>
      </c>
      <c r="C12" s="420" t="s">
        <v>81</v>
      </c>
      <c r="D12" s="389"/>
      <c r="E12" s="390"/>
      <c r="F12" s="421"/>
      <c r="G12" s="390"/>
      <c r="H12" s="418">
        <v>0</v>
      </c>
      <c r="I12" s="435"/>
      <c r="J12" s="389"/>
      <c r="K12" s="391"/>
      <c r="L12" s="421"/>
      <c r="M12" s="390"/>
      <c r="N12" s="418">
        <v>0</v>
      </c>
      <c r="O12" s="391"/>
    </row>
    <row r="13" ht="21" customHeight="1" spans="2:15">
      <c r="B13" s="419">
        <v>6</v>
      </c>
      <c r="C13" s="420" t="s">
        <v>338</v>
      </c>
      <c r="D13" s="389"/>
      <c r="E13" s="390"/>
      <c r="F13" s="421"/>
      <c r="G13" s="390"/>
      <c r="H13" s="418">
        <v>0</v>
      </c>
      <c r="I13" s="435"/>
      <c r="J13" s="389"/>
      <c r="K13" s="391"/>
      <c r="L13" s="421"/>
      <c r="M13" s="390"/>
      <c r="N13" s="418">
        <v>0</v>
      </c>
      <c r="O13" s="391"/>
    </row>
    <row r="14" ht="23.25" customHeight="1" spans="2:15">
      <c r="B14" s="419">
        <v>7</v>
      </c>
      <c r="C14" s="420" t="s">
        <v>339</v>
      </c>
      <c r="D14" s="389"/>
      <c r="E14" s="390"/>
      <c r="F14" s="421"/>
      <c r="G14" s="390"/>
      <c r="H14" s="418">
        <v>0</v>
      </c>
      <c r="I14" s="435"/>
      <c r="J14" s="389"/>
      <c r="K14" s="391"/>
      <c r="L14" s="421"/>
      <c r="M14" s="390"/>
      <c r="N14" s="418">
        <v>0</v>
      </c>
      <c r="O14" s="391"/>
    </row>
    <row r="15" ht="22.5" customHeight="1" spans="2:15">
      <c r="B15" s="419">
        <v>8</v>
      </c>
      <c r="C15" s="420" t="s">
        <v>340</v>
      </c>
      <c r="D15" s="389"/>
      <c r="E15" s="390"/>
      <c r="F15" s="421"/>
      <c r="G15" s="390"/>
      <c r="H15" s="418">
        <v>0</v>
      </c>
      <c r="I15" s="435"/>
      <c r="J15" s="389"/>
      <c r="K15" s="391"/>
      <c r="L15" s="421"/>
      <c r="M15" s="390"/>
      <c r="N15" s="418">
        <v>0</v>
      </c>
      <c r="O15" s="391"/>
    </row>
    <row r="16" ht="22.5" customHeight="1" spans="2:15">
      <c r="B16" s="419">
        <v>9</v>
      </c>
      <c r="C16" s="420" t="s">
        <v>91</v>
      </c>
      <c r="D16" s="389"/>
      <c r="E16" s="390"/>
      <c r="F16" s="421"/>
      <c r="G16" s="390"/>
      <c r="H16" s="418">
        <v>0</v>
      </c>
      <c r="I16" s="435"/>
      <c r="J16" s="389"/>
      <c r="K16" s="391"/>
      <c r="L16" s="421"/>
      <c r="M16" s="390"/>
      <c r="N16" s="418">
        <v>0</v>
      </c>
      <c r="O16" s="391"/>
    </row>
    <row r="17" ht="22.5" customHeight="1" spans="2:15">
      <c r="B17" s="419">
        <v>10</v>
      </c>
      <c r="C17" s="420" t="s">
        <v>93</v>
      </c>
      <c r="D17" s="389"/>
      <c r="E17" s="391"/>
      <c r="F17" s="421"/>
      <c r="G17" s="390"/>
      <c r="H17" s="418">
        <v>0</v>
      </c>
      <c r="I17" s="435"/>
      <c r="J17" s="389"/>
      <c r="K17" s="391"/>
      <c r="L17" s="421"/>
      <c r="M17" s="390"/>
      <c r="N17" s="418">
        <v>0</v>
      </c>
      <c r="O17" s="391"/>
    </row>
    <row r="18" ht="20.25" customHeight="1" spans="2:15">
      <c r="B18" s="419">
        <v>11</v>
      </c>
      <c r="C18" s="420" t="s">
        <v>341</v>
      </c>
      <c r="D18" s="383"/>
      <c r="E18" s="387"/>
      <c r="F18" s="422"/>
      <c r="G18" s="387"/>
      <c r="H18" s="418">
        <v>0</v>
      </c>
      <c r="I18" s="436"/>
      <c r="J18" s="383"/>
      <c r="K18" s="388"/>
      <c r="L18" s="422"/>
      <c r="M18" s="387"/>
      <c r="N18" s="418">
        <v>0</v>
      </c>
      <c r="O18" s="388"/>
    </row>
    <row r="19" ht="20.25" customHeight="1" spans="2:15">
      <c r="B19" s="419">
        <v>12</v>
      </c>
      <c r="C19" s="420" t="s">
        <v>99</v>
      </c>
      <c r="D19" s="389"/>
      <c r="E19" s="390"/>
      <c r="F19" s="421"/>
      <c r="G19" s="390"/>
      <c r="H19" s="418">
        <v>0</v>
      </c>
      <c r="I19" s="435"/>
      <c r="J19" s="389"/>
      <c r="K19" s="391"/>
      <c r="L19" s="421"/>
      <c r="M19" s="390"/>
      <c r="N19" s="418">
        <v>0</v>
      </c>
      <c r="O19" s="391"/>
    </row>
    <row r="20" ht="23.25" customHeight="1" spans="2:15">
      <c r="B20" s="419">
        <v>13</v>
      </c>
      <c r="C20" s="420" t="s">
        <v>101</v>
      </c>
      <c r="D20" s="389"/>
      <c r="E20" s="390"/>
      <c r="F20" s="421"/>
      <c r="G20" s="390"/>
      <c r="H20" s="418">
        <v>0</v>
      </c>
      <c r="I20" s="435"/>
      <c r="J20" s="389"/>
      <c r="K20" s="391"/>
      <c r="L20" s="421"/>
      <c r="M20" s="390"/>
      <c r="N20" s="418">
        <v>0</v>
      </c>
      <c r="O20" s="391"/>
    </row>
    <row r="21" ht="21" customHeight="1" spans="2:15">
      <c r="B21" s="419">
        <v>14</v>
      </c>
      <c r="C21" s="420" t="s">
        <v>105</v>
      </c>
      <c r="D21" s="389"/>
      <c r="E21" s="390"/>
      <c r="F21" s="421"/>
      <c r="G21" s="390"/>
      <c r="H21" s="418">
        <v>0</v>
      </c>
      <c r="I21" s="435"/>
      <c r="J21" s="389"/>
      <c r="K21" s="391"/>
      <c r="L21" s="421"/>
      <c r="M21" s="390"/>
      <c r="N21" s="418">
        <v>0</v>
      </c>
      <c r="O21" s="391"/>
    </row>
    <row r="22" ht="21" customHeight="1" spans="1:15">
      <c r="A22" s="392"/>
      <c r="B22" s="419">
        <v>15</v>
      </c>
      <c r="C22" s="420" t="s">
        <v>342</v>
      </c>
      <c r="D22" s="389"/>
      <c r="E22" s="390"/>
      <c r="F22" s="421"/>
      <c r="G22" s="390"/>
      <c r="H22" s="418">
        <v>0</v>
      </c>
      <c r="I22" s="435"/>
      <c r="J22" s="389"/>
      <c r="K22" s="391"/>
      <c r="L22" s="421"/>
      <c r="M22" s="390"/>
      <c r="N22" s="418">
        <v>0</v>
      </c>
      <c r="O22" s="391"/>
    </row>
    <row r="23" ht="23.25" customHeight="1" spans="2:15">
      <c r="B23" s="419">
        <v>16</v>
      </c>
      <c r="C23" s="420" t="s">
        <v>109</v>
      </c>
      <c r="D23" s="389"/>
      <c r="E23" s="390"/>
      <c r="F23" s="421"/>
      <c r="G23" s="390"/>
      <c r="H23" s="418">
        <v>0</v>
      </c>
      <c r="I23" s="435"/>
      <c r="J23" s="389"/>
      <c r="K23" s="391"/>
      <c r="L23" s="421"/>
      <c r="M23" s="390"/>
      <c r="N23" s="418">
        <v>0</v>
      </c>
      <c r="O23" s="391"/>
    </row>
    <row r="24" ht="23.25" customHeight="1" spans="2:15">
      <c r="B24" s="423">
        <v>17</v>
      </c>
      <c r="C24" s="420" t="s">
        <v>111</v>
      </c>
      <c r="D24" s="424"/>
      <c r="E24" s="425"/>
      <c r="F24" s="426"/>
      <c r="G24" s="390"/>
      <c r="H24" s="418">
        <v>0</v>
      </c>
      <c r="I24" s="435"/>
      <c r="J24" s="424"/>
      <c r="K24" s="437"/>
      <c r="L24" s="426"/>
      <c r="M24" s="390"/>
      <c r="N24" s="418">
        <v>0</v>
      </c>
      <c r="O24" s="391"/>
    </row>
    <row r="25" ht="5.25" customHeight="1" spans="2:15">
      <c r="B25" s="427"/>
      <c r="C25" s="428"/>
      <c r="D25" s="429">
        <f>SUM('8'!D6:D21)+SUM('9'!D6:D23)-'8'!D20</f>
        <v>0</v>
      </c>
      <c r="E25" s="429">
        <f>SUM('8'!E6:E21)+SUM('9'!E6:E23)-'8'!E20</f>
        <v>0</v>
      </c>
      <c r="F25" s="429">
        <f>SUM('8'!F6:F21)+SUM('9'!F6:F23)-'8'!F20</f>
        <v>0</v>
      </c>
      <c r="G25" s="430">
        <f>SUM('8'!G6:G21)+SUM('9'!G6:G23)-'8'!G20</f>
        <v>0</v>
      </c>
      <c r="H25" s="430">
        <f>SUM('8'!H6:H21)+SUM('9'!H6:H23)-'8'!H20</f>
        <v>0</v>
      </c>
      <c r="I25" s="430">
        <f>SUM('8'!I6:I21)+SUM('9'!I6:I23)-'8'!I20</f>
        <v>0</v>
      </c>
      <c r="J25" s="429">
        <f>SUM('8'!J6:J21)+SUM('9'!J6:J23)-'8'!J20</f>
        <v>0</v>
      </c>
      <c r="K25" s="429">
        <f>SUM('8'!K6:K21)+SUM('9'!K6:K23)-'8'!K20</f>
        <v>0</v>
      </c>
      <c r="L25" s="429">
        <f>SUM('8'!L6:L21)+SUM('9'!L6:L23)-'8'!L20</f>
        <v>0</v>
      </c>
      <c r="M25" s="430">
        <f>SUM('8'!M6:M21)+SUM('9'!M6:M23)-'8'!M20</f>
        <v>0</v>
      </c>
      <c r="N25" s="430">
        <f>SUM('8'!N6:N21)+SUM('9'!N6:N23)-'8'!N20</f>
        <v>0</v>
      </c>
      <c r="O25" s="430">
        <f>SUM('8'!O6:O21)+SUM('9'!O6:O23)-'8'!O20</f>
        <v>0</v>
      </c>
    </row>
    <row r="26" ht="28.5" customHeight="1" spans="2:15">
      <c r="B26" s="431" t="s">
        <v>343</v>
      </c>
      <c r="C26" s="431"/>
      <c r="D26" s="431"/>
      <c r="E26" s="431"/>
      <c r="F26" s="431"/>
      <c r="G26" s="431"/>
      <c r="H26" s="431"/>
      <c r="I26" s="431"/>
      <c r="J26" s="431"/>
      <c r="K26" s="431"/>
      <c r="L26" s="431"/>
      <c r="M26" s="431"/>
      <c r="N26" s="431"/>
      <c r="O26" s="431"/>
    </row>
    <row r="27" ht="37.5" customHeight="1" spans="2:15">
      <c r="B27" s="393"/>
      <c r="C27" s="393"/>
      <c r="D27" s="393"/>
      <c r="E27" s="393"/>
      <c r="F27" s="393"/>
      <c r="G27" s="393"/>
      <c r="H27" s="432"/>
      <c r="I27" s="432"/>
      <c r="J27" s="432"/>
      <c r="K27" s="432"/>
      <c r="L27" s="432"/>
      <c r="M27" s="432"/>
      <c r="N27" s="432"/>
      <c r="O27" s="432"/>
    </row>
    <row r="28" spans="2:15">
      <c r="B28" s="393"/>
      <c r="C28" s="393"/>
      <c r="D28" s="393"/>
      <c r="E28" s="393"/>
      <c r="F28" s="393"/>
      <c r="G28" s="393"/>
      <c r="H28" s="393"/>
      <c r="I28" s="393"/>
      <c r="J28" s="393"/>
      <c r="K28" s="393"/>
      <c r="L28" s="393"/>
      <c r="M28" s="393"/>
      <c r="N28" s="393"/>
      <c r="O28" s="393"/>
    </row>
    <row r="29" spans="2:15">
      <c r="B29" s="393"/>
      <c r="C29" s="393"/>
      <c r="D29" s="393"/>
      <c r="E29" s="393"/>
      <c r="F29" s="393"/>
      <c r="G29" s="393"/>
      <c r="H29" s="393"/>
      <c r="I29" s="393"/>
      <c r="J29" s="393"/>
      <c r="K29" s="393"/>
      <c r="L29" s="393"/>
      <c r="M29" s="393"/>
      <c r="N29" s="393"/>
      <c r="O29" s="393"/>
    </row>
    <row r="30" spans="2:15">
      <c r="B30" s="393"/>
      <c r="C30" s="393"/>
      <c r="D30" s="393"/>
      <c r="E30" s="393"/>
      <c r="F30" s="393"/>
      <c r="G30" s="393"/>
      <c r="H30" s="393"/>
      <c r="I30" s="393"/>
      <c r="J30" s="393"/>
      <c r="K30" s="393"/>
      <c r="L30" s="393"/>
      <c r="M30" s="393"/>
      <c r="N30" s="393"/>
      <c r="O30" s="393"/>
    </row>
    <row r="31" spans="2:15">
      <c r="B31" s="393"/>
      <c r="C31" s="393"/>
      <c r="D31" s="393"/>
      <c r="E31" s="393"/>
      <c r="F31" s="393"/>
      <c r="G31" s="393"/>
      <c r="H31" s="393"/>
      <c r="I31" s="393"/>
      <c r="J31" s="393"/>
      <c r="K31" s="393"/>
      <c r="L31" s="393"/>
      <c r="M31" s="393"/>
      <c r="N31" s="393"/>
      <c r="O31" s="393"/>
    </row>
    <row r="32" spans="2:15">
      <c r="B32" s="393"/>
      <c r="C32" s="393"/>
      <c r="D32" s="393"/>
      <c r="E32" s="393"/>
      <c r="F32" s="393"/>
      <c r="G32" s="393"/>
      <c r="H32" s="393"/>
      <c r="I32" s="393"/>
      <c r="J32" s="393"/>
      <c r="K32" s="393"/>
      <c r="L32" s="393"/>
      <c r="M32" s="393"/>
      <c r="N32" s="393"/>
      <c r="O32" s="393"/>
    </row>
    <row r="33" spans="2:15">
      <c r="B33" s="393"/>
      <c r="C33" s="393"/>
      <c r="D33" s="393"/>
      <c r="E33" s="393"/>
      <c r="F33" s="393"/>
      <c r="G33" s="393"/>
      <c r="H33" s="393"/>
      <c r="I33" s="393"/>
      <c r="J33" s="393"/>
      <c r="K33" s="393"/>
      <c r="L33" s="393"/>
      <c r="M33" s="393"/>
      <c r="N33" s="393"/>
      <c r="O33" s="393"/>
    </row>
    <row r="34" spans="2:15">
      <c r="B34" s="393"/>
      <c r="C34" s="393"/>
      <c r="D34" s="393"/>
      <c r="E34" s="393"/>
      <c r="F34" s="393"/>
      <c r="G34" s="393"/>
      <c r="H34" s="393"/>
      <c r="I34" s="393"/>
      <c r="J34" s="393"/>
      <c r="K34" s="393"/>
      <c r="L34" s="393"/>
      <c r="M34" s="393"/>
      <c r="N34" s="393"/>
      <c r="O34" s="393"/>
    </row>
    <row r="35" spans="2:15">
      <c r="B35" s="393"/>
      <c r="C35" s="393"/>
      <c r="D35" s="393"/>
      <c r="E35" s="393"/>
      <c r="F35" s="393"/>
      <c r="G35" s="393"/>
      <c r="H35" s="393"/>
      <c r="I35" s="393"/>
      <c r="J35" s="393"/>
      <c r="K35" s="393"/>
      <c r="L35" s="393"/>
      <c r="M35" s="393"/>
      <c r="N35" s="393"/>
      <c r="O35" s="393"/>
    </row>
    <row r="36" spans="2:15">
      <c r="B36" s="393"/>
      <c r="C36" s="393"/>
      <c r="D36" s="393"/>
      <c r="E36" s="393"/>
      <c r="F36" s="393"/>
      <c r="G36" s="393"/>
      <c r="H36" s="393"/>
      <c r="I36" s="393"/>
      <c r="J36" s="393"/>
      <c r="K36" s="393"/>
      <c r="L36" s="393"/>
      <c r="M36" s="393"/>
      <c r="N36" s="393"/>
      <c r="O36" s="393"/>
    </row>
    <row r="37" spans="2:15">
      <c r="B37" s="393"/>
      <c r="C37" s="393"/>
      <c r="D37" s="393"/>
      <c r="E37" s="393"/>
      <c r="F37" s="393"/>
      <c r="G37" s="393"/>
      <c r="H37" s="393"/>
      <c r="I37" s="393"/>
      <c r="J37" s="393"/>
      <c r="K37" s="393"/>
      <c r="L37" s="393"/>
      <c r="M37" s="393"/>
      <c r="N37" s="393"/>
      <c r="O37" s="393"/>
    </row>
    <row r="38" spans="2:15">
      <c r="B38" s="393"/>
      <c r="C38" s="393"/>
      <c r="D38" s="393"/>
      <c r="E38" s="393"/>
      <c r="F38" s="393"/>
      <c r="G38" s="393"/>
      <c r="H38" s="393"/>
      <c r="I38" s="393"/>
      <c r="J38" s="393"/>
      <c r="K38" s="393"/>
      <c r="L38" s="393"/>
      <c r="M38" s="393"/>
      <c r="N38" s="393"/>
      <c r="O38" s="393"/>
    </row>
    <row r="39" spans="2:15">
      <c r="B39" s="393"/>
      <c r="C39" s="393"/>
      <c r="D39" s="393"/>
      <c r="E39" s="393"/>
      <c r="F39" s="393"/>
      <c r="G39" s="393"/>
      <c r="H39" s="393"/>
      <c r="I39" s="393"/>
      <c r="J39" s="393"/>
      <c r="K39" s="393"/>
      <c r="L39" s="393"/>
      <c r="M39" s="393"/>
      <c r="N39" s="393"/>
      <c r="O39" s="393"/>
    </row>
    <row r="40" spans="2:15">
      <c r="B40" s="393"/>
      <c r="C40" s="393"/>
      <c r="D40" s="393"/>
      <c r="E40" s="393"/>
      <c r="F40" s="393"/>
      <c r="G40" s="393"/>
      <c r="H40" s="393"/>
      <c r="I40" s="393"/>
      <c r="J40" s="393"/>
      <c r="K40" s="393"/>
      <c r="L40" s="393"/>
      <c r="M40" s="393"/>
      <c r="N40" s="393"/>
      <c r="O40" s="393"/>
    </row>
    <row r="41" spans="2:15">
      <c r="B41" s="393"/>
      <c r="C41" s="393"/>
      <c r="D41" s="393"/>
      <c r="E41" s="393"/>
      <c r="F41" s="393"/>
      <c r="G41" s="393"/>
      <c r="H41" s="393"/>
      <c r="I41" s="393"/>
      <c r="J41" s="393"/>
      <c r="K41" s="393"/>
      <c r="L41" s="393"/>
      <c r="M41" s="393"/>
      <c r="N41" s="393"/>
      <c r="O41" s="393"/>
    </row>
    <row r="42" spans="2:15">
      <c r="B42" s="393"/>
      <c r="C42" s="393"/>
      <c r="D42" s="393"/>
      <c r="E42" s="393"/>
      <c r="F42" s="393"/>
      <c r="G42" s="393"/>
      <c r="H42" s="393"/>
      <c r="I42" s="393"/>
      <c r="J42" s="393"/>
      <c r="K42" s="393"/>
      <c r="L42" s="393"/>
      <c r="M42" s="393"/>
      <c r="N42" s="393"/>
      <c r="O42" s="393"/>
    </row>
    <row r="43" spans="2:15">
      <c r="B43" s="393"/>
      <c r="C43" s="393"/>
      <c r="D43" s="393"/>
      <c r="E43" s="393"/>
      <c r="F43" s="393"/>
      <c r="G43" s="393"/>
      <c r="H43" s="393"/>
      <c r="I43" s="393"/>
      <c r="J43" s="393"/>
      <c r="K43" s="393"/>
      <c r="L43" s="393"/>
      <c r="M43" s="393"/>
      <c r="N43" s="393"/>
      <c r="O43" s="393"/>
    </row>
    <row r="44" spans="2:15">
      <c r="B44" s="393"/>
      <c r="C44" s="393"/>
      <c r="D44" s="393"/>
      <c r="E44" s="393"/>
      <c r="F44" s="393"/>
      <c r="G44" s="393"/>
      <c r="H44" s="393"/>
      <c r="I44" s="393"/>
      <c r="J44" s="393"/>
      <c r="K44" s="393"/>
      <c r="L44" s="393"/>
      <c r="M44" s="393"/>
      <c r="N44" s="393"/>
      <c r="O44" s="393"/>
    </row>
    <row r="45" spans="2:15">
      <c r="B45" s="393"/>
      <c r="C45" s="393"/>
      <c r="D45" s="393"/>
      <c r="E45" s="393"/>
      <c r="F45" s="393"/>
      <c r="G45" s="393"/>
      <c r="H45" s="393"/>
      <c r="I45" s="393"/>
      <c r="J45" s="393"/>
      <c r="K45" s="393"/>
      <c r="L45" s="393"/>
      <c r="M45" s="393"/>
      <c r="N45" s="393"/>
      <c r="O45" s="393"/>
    </row>
    <row r="46" spans="2:15">
      <c r="B46" s="393"/>
      <c r="C46" s="393"/>
      <c r="D46" s="393"/>
      <c r="E46" s="393"/>
      <c r="F46" s="393"/>
      <c r="G46" s="393"/>
      <c r="H46" s="393"/>
      <c r="I46" s="393"/>
      <c r="J46" s="393"/>
      <c r="K46" s="393"/>
      <c r="L46" s="393"/>
      <c r="M46" s="393"/>
      <c r="N46" s="393"/>
      <c r="O46" s="393"/>
    </row>
    <row r="47" spans="2:15">
      <c r="B47" s="393"/>
      <c r="C47" s="393"/>
      <c r="D47" s="393"/>
      <c r="E47" s="393"/>
      <c r="F47" s="393"/>
      <c r="G47" s="393"/>
      <c r="H47" s="393"/>
      <c r="I47" s="393"/>
      <c r="J47" s="393"/>
      <c r="K47" s="393"/>
      <c r="L47" s="393"/>
      <c r="M47" s="393"/>
      <c r="N47" s="393"/>
      <c r="O47" s="393"/>
    </row>
    <row r="48" spans="2:15">
      <c r="B48" s="393"/>
      <c r="C48" s="393"/>
      <c r="D48" s="393"/>
      <c r="E48" s="393"/>
      <c r="F48" s="393"/>
      <c r="G48" s="393"/>
      <c r="H48" s="393"/>
      <c r="I48" s="393"/>
      <c r="J48" s="393"/>
      <c r="K48" s="393"/>
      <c r="L48" s="393"/>
      <c r="M48" s="393"/>
      <c r="N48" s="393"/>
      <c r="O48" s="393"/>
    </row>
    <row r="49" spans="2:15">
      <c r="B49" s="393"/>
      <c r="C49" s="393"/>
      <c r="D49" s="393"/>
      <c r="E49" s="393"/>
      <c r="F49" s="393"/>
      <c r="G49" s="393"/>
      <c r="H49" s="393"/>
      <c r="I49" s="393"/>
      <c r="J49" s="393"/>
      <c r="K49" s="393"/>
      <c r="L49" s="393"/>
      <c r="M49" s="393"/>
      <c r="N49" s="393"/>
      <c r="O49" s="393"/>
    </row>
    <row r="50" spans="2:15">
      <c r="B50" s="393"/>
      <c r="C50" s="393"/>
      <c r="D50" s="393"/>
      <c r="E50" s="393"/>
      <c r="F50" s="393"/>
      <c r="G50" s="393"/>
      <c r="H50" s="393"/>
      <c r="I50" s="393"/>
      <c r="J50" s="393"/>
      <c r="K50" s="393"/>
      <c r="L50" s="393"/>
      <c r="M50" s="393"/>
      <c r="N50" s="393"/>
      <c r="O50" s="393"/>
    </row>
    <row r="51" spans="2:15">
      <c r="B51" s="393"/>
      <c r="C51" s="393"/>
      <c r="D51" s="393"/>
      <c r="E51" s="393"/>
      <c r="F51" s="393"/>
      <c r="G51" s="393"/>
      <c r="H51" s="393"/>
      <c r="I51" s="393"/>
      <c r="J51" s="393"/>
      <c r="K51" s="393"/>
      <c r="L51" s="393"/>
      <c r="M51" s="393"/>
      <c r="N51" s="393"/>
      <c r="O51" s="393"/>
    </row>
    <row r="52" spans="2:15">
      <c r="B52" s="393"/>
      <c r="C52" s="393"/>
      <c r="D52" s="393"/>
      <c r="E52" s="393"/>
      <c r="F52" s="393"/>
      <c r="G52" s="393"/>
      <c r="H52" s="393"/>
      <c r="I52" s="393"/>
      <c r="J52" s="393"/>
      <c r="K52" s="393"/>
      <c r="L52" s="393"/>
      <c r="M52" s="393"/>
      <c r="N52" s="393"/>
      <c r="O52" s="393"/>
    </row>
    <row r="53" spans="2:15">
      <c r="B53" s="393"/>
      <c r="C53" s="393"/>
      <c r="D53" s="393"/>
      <c r="E53" s="393"/>
      <c r="F53" s="393"/>
      <c r="G53" s="393"/>
      <c r="H53" s="393"/>
      <c r="I53" s="393"/>
      <c r="J53" s="393"/>
      <c r="K53" s="393"/>
      <c r="L53" s="393"/>
      <c r="M53" s="393"/>
      <c r="N53" s="393"/>
      <c r="O53" s="393"/>
    </row>
    <row r="54" spans="2:15">
      <c r="B54" s="393"/>
      <c r="C54" s="393"/>
      <c r="D54" s="393"/>
      <c r="E54" s="393"/>
      <c r="F54" s="393"/>
      <c r="G54" s="393"/>
      <c r="H54" s="393"/>
      <c r="I54" s="393"/>
      <c r="J54" s="393"/>
      <c r="K54" s="393"/>
      <c r="L54" s="393"/>
      <c r="M54" s="393"/>
      <c r="N54" s="393"/>
      <c r="O54" s="393"/>
    </row>
    <row r="55" spans="2:15">
      <c r="B55" s="393"/>
      <c r="C55" s="393"/>
      <c r="D55" s="393"/>
      <c r="E55" s="393"/>
      <c r="F55" s="393"/>
      <c r="G55" s="393"/>
      <c r="H55" s="393"/>
      <c r="I55" s="393"/>
      <c r="J55" s="393"/>
      <c r="K55" s="393"/>
      <c r="L55" s="393"/>
      <c r="M55" s="393"/>
      <c r="N55" s="393"/>
      <c r="O55" s="393"/>
    </row>
    <row r="56" spans="2:15">
      <c r="B56" s="393"/>
      <c r="C56" s="393"/>
      <c r="D56" s="393"/>
      <c r="E56" s="393"/>
      <c r="F56" s="393"/>
      <c r="G56" s="393"/>
      <c r="H56" s="393"/>
      <c r="I56" s="393"/>
      <c r="J56" s="393"/>
      <c r="K56" s="393"/>
      <c r="L56" s="393"/>
      <c r="M56" s="393"/>
      <c r="N56" s="393"/>
      <c r="O56" s="393"/>
    </row>
    <row r="57" spans="2:15">
      <c r="B57" s="393"/>
      <c r="C57" s="393"/>
      <c r="D57" s="393"/>
      <c r="E57" s="393"/>
      <c r="F57" s="393"/>
      <c r="G57" s="393"/>
      <c r="H57" s="393"/>
      <c r="I57" s="393"/>
      <c r="J57" s="393"/>
      <c r="K57" s="393"/>
      <c r="L57" s="393"/>
      <c r="M57" s="393"/>
      <c r="N57" s="393"/>
      <c r="O57" s="393"/>
    </row>
    <row r="58" spans="2:15">
      <c r="B58" s="393"/>
      <c r="C58" s="393"/>
      <c r="D58" s="393"/>
      <c r="E58" s="393"/>
      <c r="F58" s="393"/>
      <c r="G58" s="393"/>
      <c r="H58" s="393"/>
      <c r="I58" s="393"/>
      <c r="J58" s="393"/>
      <c r="K58" s="393"/>
      <c r="L58" s="393"/>
      <c r="M58" s="393"/>
      <c r="N58" s="393"/>
      <c r="O58" s="393"/>
    </row>
    <row r="59" spans="2:15">
      <c r="B59" s="393"/>
      <c r="C59" s="393"/>
      <c r="D59" s="393"/>
      <c r="E59" s="393"/>
      <c r="F59" s="393"/>
      <c r="G59" s="393"/>
      <c r="H59" s="393"/>
      <c r="I59" s="393"/>
      <c r="J59" s="393"/>
      <c r="K59" s="393"/>
      <c r="L59" s="393"/>
      <c r="M59" s="393"/>
      <c r="N59" s="393"/>
      <c r="O59" s="393"/>
    </row>
    <row r="60" spans="2:15">
      <c r="B60" s="393"/>
      <c r="C60" s="393"/>
      <c r="D60" s="393"/>
      <c r="E60" s="393"/>
      <c r="F60" s="393"/>
      <c r="G60" s="393"/>
      <c r="H60" s="393"/>
      <c r="I60" s="393"/>
      <c r="J60" s="393"/>
      <c r="K60" s="393"/>
      <c r="L60" s="393"/>
      <c r="M60" s="393"/>
      <c r="N60" s="393"/>
      <c r="O60" s="393"/>
    </row>
    <row r="61" spans="2:15">
      <c r="B61" s="393"/>
      <c r="C61" s="393"/>
      <c r="D61" s="393"/>
      <c r="E61" s="393"/>
      <c r="F61" s="393"/>
      <c r="G61" s="393"/>
      <c r="H61" s="393"/>
      <c r="I61" s="393"/>
      <c r="J61" s="393"/>
      <c r="K61" s="393"/>
      <c r="L61" s="393"/>
      <c r="M61" s="393"/>
      <c r="N61" s="393"/>
      <c r="O61" s="393"/>
    </row>
    <row r="62" spans="2:15">
      <c r="B62" s="393"/>
      <c r="C62" s="393"/>
      <c r="D62" s="393"/>
      <c r="E62" s="393"/>
      <c r="F62" s="393"/>
      <c r="G62" s="393"/>
      <c r="H62" s="393"/>
      <c r="I62" s="393"/>
      <c r="J62" s="393"/>
      <c r="K62" s="393"/>
      <c r="L62" s="393"/>
      <c r="M62" s="393"/>
      <c r="N62" s="393"/>
      <c r="O62" s="393"/>
    </row>
    <row r="63" spans="2:15">
      <c r="B63" s="393"/>
      <c r="C63" s="393"/>
      <c r="D63" s="393"/>
      <c r="E63" s="393"/>
      <c r="F63" s="393"/>
      <c r="G63" s="393"/>
      <c r="H63" s="393"/>
      <c r="I63" s="393"/>
      <c r="J63" s="393"/>
      <c r="K63" s="393"/>
      <c r="L63" s="393"/>
      <c r="M63" s="393"/>
      <c r="N63" s="393"/>
      <c r="O63" s="393"/>
    </row>
    <row r="64" spans="2:15">
      <c r="B64" s="393"/>
      <c r="C64" s="393"/>
      <c r="D64" s="393"/>
      <c r="E64" s="393"/>
      <c r="F64" s="393"/>
      <c r="G64" s="393"/>
      <c r="H64" s="393"/>
      <c r="I64" s="393"/>
      <c r="J64" s="393"/>
      <c r="K64" s="393"/>
      <c r="L64" s="393"/>
      <c r="M64" s="393"/>
      <c r="N64" s="393"/>
      <c r="O64" s="393"/>
    </row>
    <row r="65" spans="2:15">
      <c r="B65" s="393"/>
      <c r="C65" s="393"/>
      <c r="D65" s="393"/>
      <c r="E65" s="393"/>
      <c r="F65" s="393"/>
      <c r="G65" s="393"/>
      <c r="H65" s="393"/>
      <c r="I65" s="393"/>
      <c r="J65" s="393"/>
      <c r="K65" s="393"/>
      <c r="L65" s="393"/>
      <c r="M65" s="393"/>
      <c r="N65" s="393"/>
      <c r="O65" s="393"/>
    </row>
  </sheetData>
  <sheetProtection password="83B8" sheet="1" selectLockedCells="1" formatCells="0" autoFilter="0"/>
  <mergeCells count="25">
    <mergeCell ref="B2:R2"/>
    <mergeCell ref="B3:R3"/>
    <mergeCell ref="D4:F4"/>
    <mergeCell ref="G4:I4"/>
    <mergeCell ref="J4:L4"/>
    <mergeCell ref="M4:O4"/>
    <mergeCell ref="E5:F5"/>
    <mergeCell ref="H5:I5"/>
    <mergeCell ref="K5:L5"/>
    <mergeCell ref="N5:O5"/>
    <mergeCell ref="B26:O26"/>
    <mergeCell ref="B4:B7"/>
    <mergeCell ref="C4:C7"/>
    <mergeCell ref="D5:D7"/>
    <mergeCell ref="E6:E7"/>
    <mergeCell ref="F6:F7"/>
    <mergeCell ref="G5:G7"/>
    <mergeCell ref="H6:H7"/>
    <mergeCell ref="I6:I7"/>
    <mergeCell ref="J5:J7"/>
    <mergeCell ref="K6:K7"/>
    <mergeCell ref="L6:L7"/>
    <mergeCell ref="M5:M7"/>
    <mergeCell ref="N6:N7"/>
    <mergeCell ref="O6:O7"/>
  </mergeCells>
  <conditionalFormatting sqref="D9">
    <cfRule type="cellIs" dxfId="2" priority="436" stopIfTrue="1" operator="notEqual">
      <formula>SUM($D$10:$D$25)</formula>
    </cfRule>
    <cfRule type="expression" dxfId="4" priority="437" stopIfTrue="1">
      <formula>$D$9-$F$9&lt;$G$9-$I$9</formula>
    </cfRule>
  </conditionalFormatting>
  <conditionalFormatting sqref="E9">
    <cfRule type="cellIs" dxfId="2" priority="439" stopIfTrue="1" operator="notEqual">
      <formula>SUM($E$10:$E$25)</formula>
    </cfRule>
    <cfRule type="cellIs" dxfId="0" priority="440" stopIfTrue="1" operator="greaterThan">
      <formula>$D$9</formula>
    </cfRule>
  </conditionalFormatting>
  <conditionalFormatting sqref="F9">
    <cfRule type="cellIs" dxfId="2" priority="441" stopIfTrue="1" operator="notEqual">
      <formula>SUM($F$10:$F$25)</formula>
    </cfRule>
    <cfRule type="cellIs" dxfId="0" priority="442" stopIfTrue="1" operator="greaterThan">
      <formula>$D$9</formula>
    </cfRule>
  </conditionalFormatting>
  <conditionalFormatting sqref="G9">
    <cfRule type="cellIs" dxfId="2" priority="443" stopIfTrue="1" operator="notEqual">
      <formula>SUM($G$10:$G$25)</formula>
    </cfRule>
    <cfRule type="cellIs" dxfId="0" priority="444" stopIfTrue="1" operator="greaterThan">
      <formula>$D$9</formula>
    </cfRule>
  </conditionalFormatting>
  <conditionalFormatting sqref="I9">
    <cfRule type="cellIs" dxfId="2" priority="445" stopIfTrue="1" operator="notEqual">
      <formula>SUM($I$10:$I$25)</formula>
    </cfRule>
    <cfRule type="cellIs" dxfId="0" priority="446" stopIfTrue="1" operator="greaterThan">
      <formula>$F$9</formula>
    </cfRule>
    <cfRule type="cellIs" dxfId="0" priority="447" stopIfTrue="1" operator="greaterThan">
      <formula>$G$9</formula>
    </cfRule>
  </conditionalFormatting>
  <conditionalFormatting sqref="J9">
    <cfRule type="cellIs" dxfId="2" priority="448" stopIfTrue="1" operator="notEqual">
      <formula>SUM($J$10:$J$25)</formula>
    </cfRule>
    <cfRule type="expression" dxfId="4" priority="449" stopIfTrue="1">
      <formula>$J$9-$L$9&lt;$M$9-$O$9</formula>
    </cfRule>
  </conditionalFormatting>
  <conditionalFormatting sqref="K9">
    <cfRule type="cellIs" dxfId="2" priority="472" stopIfTrue="1" operator="notEqual">
      <formula>SUM($K$10:$K$25)</formula>
    </cfRule>
    <cfRule type="cellIs" dxfId="0" priority="473" stopIfTrue="1" operator="greaterThan">
      <formula>$J$9</formula>
    </cfRule>
  </conditionalFormatting>
  <conditionalFormatting sqref="L9">
    <cfRule type="cellIs" dxfId="2" priority="450" stopIfTrue="1" operator="notEqual">
      <formula>SUM($L$10:$L$25)</formula>
    </cfRule>
    <cfRule type="cellIs" dxfId="0" priority="451" stopIfTrue="1" operator="greaterThan">
      <formula>$J$9</formula>
    </cfRule>
  </conditionalFormatting>
  <conditionalFormatting sqref="M9">
    <cfRule type="cellIs" dxfId="2" priority="452" stopIfTrue="1" operator="notEqual">
      <formula>SUM($M$10:$M$25)</formula>
    </cfRule>
    <cfRule type="cellIs" dxfId="0" priority="453" stopIfTrue="1" operator="greaterThan">
      <formula>$J$9</formula>
    </cfRule>
  </conditionalFormatting>
  <conditionalFormatting sqref="O9">
    <cfRule type="cellIs" dxfId="2" priority="454" stopIfTrue="1" operator="notEqual">
      <formula>SUM($O$10:$O$25)</formula>
    </cfRule>
    <cfRule type="cellIs" dxfId="0" priority="455" stopIfTrue="1" operator="greaterThan">
      <formula>$L$9</formula>
    </cfRule>
    <cfRule type="cellIs" dxfId="0" priority="456" stopIfTrue="1" operator="greaterThan">
      <formula>$M$9</formula>
    </cfRule>
  </conditionalFormatting>
  <conditionalFormatting sqref="D10">
    <cfRule type="expression" dxfId="4" priority="438" stopIfTrue="1">
      <formula>$D$10-$F$10&lt;$G$10-$I$10</formula>
    </cfRule>
  </conditionalFormatting>
  <conditionalFormatting sqref="E10:G10">
    <cfRule type="cellIs" dxfId="0" priority="100" stopIfTrue="1" operator="greaterThan">
      <formula>$D$10</formula>
    </cfRule>
  </conditionalFormatting>
  <conditionalFormatting sqref="I10">
    <cfRule type="cellIs" dxfId="0" priority="108" stopIfTrue="1" operator="greaterThan">
      <formula>$F$10</formula>
    </cfRule>
    <cfRule type="cellIs" dxfId="0" priority="109" stopIfTrue="1" operator="greaterThan">
      <formula>$G$10</formula>
    </cfRule>
  </conditionalFormatting>
  <conditionalFormatting sqref="J10">
    <cfRule type="expression" dxfId="4" priority="187" stopIfTrue="1">
      <formula>$J$10-$L$10&lt;$M$10-$O$10</formula>
    </cfRule>
  </conditionalFormatting>
  <conditionalFormatting sqref="K10:M10">
    <cfRule type="cellIs" dxfId="0" priority="124" stopIfTrue="1" operator="greaterThan">
      <formula>$J$10</formula>
    </cfRule>
  </conditionalFormatting>
  <conditionalFormatting sqref="O10">
    <cfRule type="cellIs" dxfId="0" priority="132" stopIfTrue="1" operator="greaterThan">
      <formula>$L$10</formula>
    </cfRule>
    <cfRule type="cellIs" dxfId="0" priority="133" stopIfTrue="1" operator="greaterThan">
      <formula>$M$10</formula>
    </cfRule>
  </conditionalFormatting>
  <conditionalFormatting sqref="D11">
    <cfRule type="expression" dxfId="4" priority="458" stopIfTrue="1">
      <formula>$D$11-$F$11&lt;$G$11-$I$11</formula>
    </cfRule>
  </conditionalFormatting>
  <conditionalFormatting sqref="E11:G11">
    <cfRule type="cellIs" dxfId="0" priority="101" stopIfTrue="1" operator="greaterThan">
      <formula>$D$11</formula>
    </cfRule>
  </conditionalFormatting>
  <conditionalFormatting sqref="I11">
    <cfRule type="cellIs" dxfId="0" priority="110" stopIfTrue="1" operator="greaterThan">
      <formula>$F$11</formula>
    </cfRule>
    <cfRule type="cellIs" dxfId="0" priority="111" stopIfTrue="1" operator="greaterThan">
      <formula>$G$11</formula>
    </cfRule>
  </conditionalFormatting>
  <conditionalFormatting sqref="J11">
    <cfRule type="expression" dxfId="4" priority="188" stopIfTrue="1">
      <formula>$J$11-$L$11&lt;$M$11-$O$11</formula>
    </cfRule>
  </conditionalFormatting>
  <conditionalFormatting sqref="K11:M11">
    <cfRule type="cellIs" dxfId="0" priority="125" stopIfTrue="1" operator="greaterThan">
      <formula>$J$11</formula>
    </cfRule>
  </conditionalFormatting>
  <conditionalFormatting sqref="O11">
    <cfRule type="cellIs" dxfId="0" priority="134" stopIfTrue="1" operator="greaterThan">
      <formula>$L$11</formula>
    </cfRule>
    <cfRule type="cellIs" dxfId="0" priority="135" stopIfTrue="1" operator="greaterThan">
      <formula>$M$11</formula>
    </cfRule>
  </conditionalFormatting>
  <conditionalFormatting sqref="D12">
    <cfRule type="expression" dxfId="4" priority="459" stopIfTrue="1">
      <formula>$D$12-$F$12&lt;$G$12-$I$12</formula>
    </cfRule>
  </conditionalFormatting>
  <conditionalFormatting sqref="E12:G12">
    <cfRule type="cellIs" dxfId="0" priority="102" stopIfTrue="1" operator="greaterThan">
      <formula>$D$12</formula>
    </cfRule>
  </conditionalFormatting>
  <conditionalFormatting sqref="I12">
    <cfRule type="cellIs" dxfId="0" priority="112" stopIfTrue="1" operator="greaterThan">
      <formula>$F$12</formula>
    </cfRule>
    <cfRule type="cellIs" dxfId="0" priority="113" stopIfTrue="1" operator="greaterThan">
      <formula>$G$12</formula>
    </cfRule>
  </conditionalFormatting>
  <conditionalFormatting sqref="J12">
    <cfRule type="expression" dxfId="4" priority="189" stopIfTrue="1">
      <formula>$J$12-$L$12&lt;$M$12-$O$12</formula>
    </cfRule>
  </conditionalFormatting>
  <conditionalFormatting sqref="K12:M12">
    <cfRule type="cellIs" dxfId="0" priority="126" stopIfTrue="1" operator="greaterThan">
      <formula>$J$12</formula>
    </cfRule>
  </conditionalFormatting>
  <conditionalFormatting sqref="O12">
    <cfRule type="cellIs" dxfId="0" priority="136" stopIfTrue="1" operator="greaterThan">
      <formula>$L$12</formula>
    </cfRule>
    <cfRule type="cellIs" dxfId="0" priority="137" stopIfTrue="1" operator="greaterThan">
      <formula>$M$12</formula>
    </cfRule>
  </conditionalFormatting>
  <conditionalFormatting sqref="D13">
    <cfRule type="expression" dxfId="4" priority="460" stopIfTrue="1">
      <formula>$D$13-$F$13&lt;$G$13-$I$13</formula>
    </cfRule>
  </conditionalFormatting>
  <conditionalFormatting sqref="E13:G13">
    <cfRule type="cellIs" dxfId="0" priority="103" stopIfTrue="1" operator="greaterThan">
      <formula>$D$13</formula>
    </cfRule>
  </conditionalFormatting>
  <conditionalFormatting sqref="I13">
    <cfRule type="cellIs" dxfId="0" priority="114" stopIfTrue="1" operator="greaterThan">
      <formula>$F$13</formula>
    </cfRule>
    <cfRule type="cellIs" dxfId="0" priority="115" stopIfTrue="1" operator="greaterThan">
      <formula>$G$13</formula>
    </cfRule>
  </conditionalFormatting>
  <conditionalFormatting sqref="J13">
    <cfRule type="expression" dxfId="4" priority="190" stopIfTrue="1">
      <formula>$J$13-$L$13&lt;$M$13-$O$13</formula>
    </cfRule>
  </conditionalFormatting>
  <conditionalFormatting sqref="K13:M13">
    <cfRule type="cellIs" dxfId="0" priority="127" stopIfTrue="1" operator="greaterThan">
      <formula>$J$13</formula>
    </cfRule>
  </conditionalFormatting>
  <conditionalFormatting sqref="O13">
    <cfRule type="cellIs" dxfId="0" priority="138" stopIfTrue="1" operator="greaterThan">
      <formula>$L$13</formula>
    </cfRule>
    <cfRule type="cellIs" dxfId="0" priority="139" stopIfTrue="1" operator="greaterThan">
      <formula>$M$13</formula>
    </cfRule>
  </conditionalFormatting>
  <conditionalFormatting sqref="D14">
    <cfRule type="expression" dxfId="4" priority="477" stopIfTrue="1">
      <formula>$D$14-$F$14&lt;$G$14-$I$14</formula>
    </cfRule>
  </conditionalFormatting>
  <conditionalFormatting sqref="E14:G14">
    <cfRule type="cellIs" dxfId="0" priority="104" stopIfTrue="1" operator="greaterThan">
      <formula>$D$14</formula>
    </cfRule>
  </conditionalFormatting>
  <conditionalFormatting sqref="I14">
    <cfRule type="cellIs" dxfId="0" priority="116" stopIfTrue="1" operator="greaterThan">
      <formula>$F$14</formula>
    </cfRule>
    <cfRule type="cellIs" dxfId="0" priority="117" stopIfTrue="1" operator="greaterThan">
      <formula>$G$14</formula>
    </cfRule>
  </conditionalFormatting>
  <conditionalFormatting sqref="J14">
    <cfRule type="expression" dxfId="4" priority="191" stopIfTrue="1">
      <formula>$J$14-$L$14&lt;$M$14-$O$14</formula>
    </cfRule>
  </conditionalFormatting>
  <conditionalFormatting sqref="K14:M14">
    <cfRule type="cellIs" dxfId="0" priority="128" stopIfTrue="1" operator="greaterThan">
      <formula>$J$14</formula>
    </cfRule>
  </conditionalFormatting>
  <conditionalFormatting sqref="O14">
    <cfRule type="cellIs" dxfId="0" priority="140" stopIfTrue="1" operator="greaterThan">
      <formula>$L$14</formula>
    </cfRule>
    <cfRule type="cellIs" dxfId="0" priority="141" stopIfTrue="1" operator="greaterThan">
      <formula>$M$14</formula>
    </cfRule>
  </conditionalFormatting>
  <conditionalFormatting sqref="D15">
    <cfRule type="expression" dxfId="4" priority="461" stopIfTrue="1">
      <formula>$D$15-$F$15&lt;$G$15-$I$15</formula>
    </cfRule>
  </conditionalFormatting>
  <conditionalFormatting sqref="E15:G15">
    <cfRule type="cellIs" dxfId="0" priority="105" stopIfTrue="1" operator="greaterThan">
      <formula>$D$15</formula>
    </cfRule>
  </conditionalFormatting>
  <conditionalFormatting sqref="I15">
    <cfRule type="cellIs" dxfId="0" priority="118" stopIfTrue="1" operator="greaterThan">
      <formula>$F$15</formula>
    </cfRule>
    <cfRule type="cellIs" dxfId="0" priority="119" stopIfTrue="1" operator="greaterThan">
      <formula>$G$15</formula>
    </cfRule>
  </conditionalFormatting>
  <conditionalFormatting sqref="J15">
    <cfRule type="expression" dxfId="4" priority="192" stopIfTrue="1">
      <formula>$J$15-$L$15&lt;$M$15-$O$15</formula>
    </cfRule>
  </conditionalFormatting>
  <conditionalFormatting sqref="K15:M15">
    <cfRule type="cellIs" dxfId="0" priority="129" stopIfTrue="1" operator="greaterThan">
      <formula>$J$15</formula>
    </cfRule>
  </conditionalFormatting>
  <conditionalFormatting sqref="O15">
    <cfRule type="cellIs" dxfId="0" priority="142" stopIfTrue="1" operator="greaterThan">
      <formula>$L$15</formula>
    </cfRule>
    <cfRule type="cellIs" dxfId="0" priority="143" stopIfTrue="1" operator="greaterThan">
      <formula>$M$15</formula>
    </cfRule>
  </conditionalFormatting>
  <conditionalFormatting sqref="D16">
    <cfRule type="expression" dxfId="4" priority="462" stopIfTrue="1">
      <formula>$D$16-$F$16&lt;$G$16-$I$16</formula>
    </cfRule>
  </conditionalFormatting>
  <conditionalFormatting sqref="E16:G16">
    <cfRule type="cellIs" dxfId="0" priority="106" stopIfTrue="1" operator="greaterThan">
      <formula>$D$16</formula>
    </cfRule>
  </conditionalFormatting>
  <conditionalFormatting sqref="I16">
    <cfRule type="cellIs" dxfId="0" priority="120" stopIfTrue="1" operator="greaterThan">
      <formula>$F$16</formula>
    </cfRule>
    <cfRule type="cellIs" dxfId="0" priority="121" stopIfTrue="1" operator="greaterThan">
      <formula>$G$16</formula>
    </cfRule>
  </conditionalFormatting>
  <conditionalFormatting sqref="J16">
    <cfRule type="expression" dxfId="4" priority="193" stopIfTrue="1">
      <formula>$J$16-$L$16&lt;$M$16-$O$16</formula>
    </cfRule>
  </conditionalFormatting>
  <conditionalFormatting sqref="K16:M16">
    <cfRule type="cellIs" dxfId="0" priority="130" stopIfTrue="1" operator="greaterThan">
      <formula>$J$16</formula>
    </cfRule>
  </conditionalFormatting>
  <conditionalFormatting sqref="O16">
    <cfRule type="cellIs" dxfId="0" priority="144" stopIfTrue="1" operator="greaterThan">
      <formula>$L$16</formula>
    </cfRule>
    <cfRule type="cellIs" dxfId="0" priority="145" stopIfTrue="1" operator="greaterThan">
      <formula>$M$16</formula>
    </cfRule>
  </conditionalFormatting>
  <conditionalFormatting sqref="D17">
    <cfRule type="expression" dxfId="4" priority="463" stopIfTrue="1">
      <formula>$D$17-$F$17&lt;$G$17-$I$17</formula>
    </cfRule>
  </conditionalFormatting>
  <conditionalFormatting sqref="E17:G17">
    <cfRule type="cellIs" dxfId="0" priority="107" stopIfTrue="1" operator="greaterThan">
      <formula>$D$17</formula>
    </cfRule>
  </conditionalFormatting>
  <conditionalFormatting sqref="I17">
    <cfRule type="cellIs" dxfId="0" priority="122" stopIfTrue="1" operator="greaterThan">
      <formula>$F$17</formula>
    </cfRule>
    <cfRule type="cellIs" dxfId="0" priority="123" stopIfTrue="1" operator="greaterThan">
      <formula>$G$17</formula>
    </cfRule>
  </conditionalFormatting>
  <conditionalFormatting sqref="J17">
    <cfRule type="expression" dxfId="4" priority="194" stopIfTrue="1">
      <formula>$J$17-$L$17&lt;$M$17-$O$17</formula>
    </cfRule>
  </conditionalFormatting>
  <conditionalFormatting sqref="K17:M17">
    <cfRule type="cellIs" dxfId="0" priority="131" stopIfTrue="1" operator="greaterThan">
      <formula>$J$17</formula>
    </cfRule>
  </conditionalFormatting>
  <conditionalFormatting sqref="O17">
    <cfRule type="cellIs" dxfId="0" priority="146" stopIfTrue="1" operator="greaterThan">
      <formula>$L$17</formula>
    </cfRule>
    <cfRule type="cellIs" dxfId="0" priority="147" stopIfTrue="1" operator="greaterThan">
      <formula>$M$17</formula>
    </cfRule>
  </conditionalFormatting>
  <conditionalFormatting sqref="D18">
    <cfRule type="expression" dxfId="4" priority="464" stopIfTrue="1">
      <formula>$D$18-$F$18&lt;$G$18-$I$18</formula>
    </cfRule>
  </conditionalFormatting>
  <conditionalFormatting sqref="E18:G18">
    <cfRule type="cellIs" dxfId="0" priority="240" stopIfTrue="1" operator="greaterThan">
      <formula>$D$18</formula>
    </cfRule>
  </conditionalFormatting>
  <conditionalFormatting sqref="I18">
    <cfRule type="cellIs" dxfId="0" priority="241" stopIfTrue="1" operator="greaterThan">
      <formula>$F$18</formula>
    </cfRule>
    <cfRule type="cellIs" dxfId="0" priority="242" stopIfTrue="1" operator="greaterThan">
      <formula>$G$18</formula>
    </cfRule>
  </conditionalFormatting>
  <conditionalFormatting sqref="J18">
    <cfRule type="expression" dxfId="4" priority="243" stopIfTrue="1">
      <formula>$J$18-$L$18&lt;$M$18-$O$18</formula>
    </cfRule>
  </conditionalFormatting>
  <conditionalFormatting sqref="K18:M18">
    <cfRule type="cellIs" dxfId="0" priority="244" stopIfTrue="1" operator="greaterThan">
      <formula>$J$18</formula>
    </cfRule>
  </conditionalFormatting>
  <conditionalFormatting sqref="O18">
    <cfRule type="cellIs" dxfId="0" priority="245" stopIfTrue="1" operator="greaterThan">
      <formula>$L$18</formula>
    </cfRule>
    <cfRule type="cellIs" dxfId="0" priority="246" stopIfTrue="1" operator="greaterThan">
      <formula>$M$18</formula>
    </cfRule>
  </conditionalFormatting>
  <conditionalFormatting sqref="D19">
    <cfRule type="expression" dxfId="4" priority="465" stopIfTrue="1">
      <formula>$D$19-$F$19&lt;$G$19-$I$19</formula>
    </cfRule>
  </conditionalFormatting>
  <conditionalFormatting sqref="E19:G19">
    <cfRule type="cellIs" dxfId="0" priority="254" stopIfTrue="1" operator="greaterThan">
      <formula>$D$19</formula>
    </cfRule>
  </conditionalFormatting>
  <conditionalFormatting sqref="I19">
    <cfRule type="cellIs" dxfId="0" priority="255" stopIfTrue="1" operator="greaterThan">
      <formula>$F$19</formula>
    </cfRule>
    <cfRule type="cellIs" dxfId="0" priority="256" stopIfTrue="1" operator="greaterThan">
      <formula>$G$19</formula>
    </cfRule>
  </conditionalFormatting>
  <conditionalFormatting sqref="J19">
    <cfRule type="expression" dxfId="4" priority="257" stopIfTrue="1">
      <formula>$J$19-$L$19&lt;$M$19-$O$19</formula>
    </cfRule>
  </conditionalFormatting>
  <conditionalFormatting sqref="K19:M19">
    <cfRule type="cellIs" dxfId="0" priority="258" stopIfTrue="1" operator="greaterThan">
      <formula>$J$19</formula>
    </cfRule>
  </conditionalFormatting>
  <conditionalFormatting sqref="O19">
    <cfRule type="cellIs" dxfId="0" priority="259" stopIfTrue="1" operator="greaterThan">
      <formula>$L$19</formula>
    </cfRule>
    <cfRule type="cellIs" dxfId="0" priority="260" stopIfTrue="1" operator="greaterThan">
      <formula>$M$19</formula>
    </cfRule>
  </conditionalFormatting>
  <conditionalFormatting sqref="D20">
    <cfRule type="expression" dxfId="4" priority="466" stopIfTrue="1">
      <formula>$D$20-$F$20&lt;$G$20-$I$20</formula>
    </cfRule>
  </conditionalFormatting>
  <conditionalFormatting sqref="E20:G20">
    <cfRule type="cellIs" dxfId="0" priority="268" stopIfTrue="1" operator="greaterThan">
      <formula>$D$20</formula>
    </cfRule>
  </conditionalFormatting>
  <conditionalFormatting sqref="I20">
    <cfRule type="cellIs" dxfId="0" priority="269" stopIfTrue="1" operator="greaterThan">
      <formula>$F$20</formula>
    </cfRule>
    <cfRule type="cellIs" dxfId="0" priority="270" stopIfTrue="1" operator="greaterThan">
      <formula>$G$20</formula>
    </cfRule>
  </conditionalFormatting>
  <conditionalFormatting sqref="J20">
    <cfRule type="expression" dxfId="4" priority="271" stopIfTrue="1">
      <formula>$J$20-$L$20&lt;$M$20-$O$20</formula>
    </cfRule>
  </conditionalFormatting>
  <conditionalFormatting sqref="K20:M20">
    <cfRule type="cellIs" dxfId="0" priority="272" stopIfTrue="1" operator="greaterThan">
      <formula>$J$20</formula>
    </cfRule>
  </conditionalFormatting>
  <conditionalFormatting sqref="O20">
    <cfRule type="cellIs" dxfId="0" priority="273" stopIfTrue="1" operator="greaterThan">
      <formula>$L$20</formula>
    </cfRule>
    <cfRule type="cellIs" dxfId="0" priority="274" stopIfTrue="1" operator="greaterThan">
      <formula>$M$20</formula>
    </cfRule>
  </conditionalFormatting>
  <conditionalFormatting sqref="D21">
    <cfRule type="expression" dxfId="4" priority="467" stopIfTrue="1">
      <formula>$D$21-$F$21&lt;$G$21-$I$21</formula>
    </cfRule>
  </conditionalFormatting>
  <conditionalFormatting sqref="E21:G21">
    <cfRule type="cellIs" dxfId="0" priority="282" stopIfTrue="1" operator="greaterThan">
      <formula>$D$21</formula>
    </cfRule>
  </conditionalFormatting>
  <conditionalFormatting sqref="I21">
    <cfRule type="cellIs" dxfId="0" priority="283" stopIfTrue="1" operator="greaterThan">
      <formula>$F$21</formula>
    </cfRule>
    <cfRule type="cellIs" dxfId="0" priority="284" stopIfTrue="1" operator="greaterThan">
      <formula>$G$21</formula>
    </cfRule>
  </conditionalFormatting>
  <conditionalFormatting sqref="J21">
    <cfRule type="expression" dxfId="4" priority="285" stopIfTrue="1">
      <formula>$J$21-$L$21&lt;$M$21-$O$21</formula>
    </cfRule>
  </conditionalFormatting>
  <conditionalFormatting sqref="K21:M21">
    <cfRule type="cellIs" dxfId="0" priority="286" stopIfTrue="1" operator="greaterThan">
      <formula>$J$21</formula>
    </cfRule>
  </conditionalFormatting>
  <conditionalFormatting sqref="O21">
    <cfRule type="cellIs" dxfId="0" priority="287" stopIfTrue="1" operator="greaterThan">
      <formula>$L$21</formula>
    </cfRule>
    <cfRule type="cellIs" dxfId="0" priority="288" stopIfTrue="1" operator="greaterThan">
      <formula>$M$21</formula>
    </cfRule>
  </conditionalFormatting>
  <conditionalFormatting sqref="D22">
    <cfRule type="expression" dxfId="4" priority="468" stopIfTrue="1">
      <formula>$D$22-$F$22&lt;$G$22-$I$22</formula>
    </cfRule>
  </conditionalFormatting>
  <conditionalFormatting sqref="E22:G22">
    <cfRule type="cellIs" dxfId="0" priority="296" stopIfTrue="1" operator="greaterThan">
      <formula>$D$22</formula>
    </cfRule>
  </conditionalFormatting>
  <conditionalFormatting sqref="I22">
    <cfRule type="cellIs" dxfId="0" priority="297" stopIfTrue="1" operator="greaterThan">
      <formula>$F$22</formula>
    </cfRule>
    <cfRule type="cellIs" dxfId="0" priority="298" stopIfTrue="1" operator="greaterThan">
      <formula>$G$22</formula>
    </cfRule>
  </conditionalFormatting>
  <conditionalFormatting sqref="J22">
    <cfRule type="expression" dxfId="4" priority="299" stopIfTrue="1">
      <formula>$J$22-$L$22&lt;$M$22-$O$22</formula>
    </cfRule>
  </conditionalFormatting>
  <conditionalFormatting sqref="K22:M22">
    <cfRule type="cellIs" dxfId="0" priority="300" stopIfTrue="1" operator="greaterThan">
      <formula>$J$22</formula>
    </cfRule>
  </conditionalFormatting>
  <conditionalFormatting sqref="O22">
    <cfRule type="cellIs" dxfId="0" priority="301" stopIfTrue="1" operator="greaterThan">
      <formula>$L$22</formula>
    </cfRule>
    <cfRule type="cellIs" dxfId="0" priority="302" stopIfTrue="1" operator="greaterThan">
      <formula>$M$22</formula>
    </cfRule>
  </conditionalFormatting>
  <conditionalFormatting sqref="D23">
    <cfRule type="expression" dxfId="4" priority="469" stopIfTrue="1">
      <formula>$D$23-$F$23&lt;$G$23-$I$23</formula>
    </cfRule>
  </conditionalFormatting>
  <conditionalFormatting sqref="E23:G23">
    <cfRule type="cellIs" dxfId="0" priority="310" stopIfTrue="1" operator="greaterThan">
      <formula>$D$23</formula>
    </cfRule>
  </conditionalFormatting>
  <conditionalFormatting sqref="I23">
    <cfRule type="cellIs" dxfId="0" priority="311" stopIfTrue="1" operator="greaterThan">
      <formula>$F$23</formula>
    </cfRule>
    <cfRule type="cellIs" dxfId="0" priority="312" stopIfTrue="1" operator="greaterThan">
      <formula>$G$23</formula>
    </cfRule>
  </conditionalFormatting>
  <conditionalFormatting sqref="J23">
    <cfRule type="expression" dxfId="4" priority="313" stopIfTrue="1">
      <formula>$J$23-$L$23&lt;$M$23-$O$23</formula>
    </cfRule>
  </conditionalFormatting>
  <conditionalFormatting sqref="K23:M23">
    <cfRule type="cellIs" dxfId="0" priority="314" stopIfTrue="1" operator="greaterThan">
      <formula>$J$23</formula>
    </cfRule>
  </conditionalFormatting>
  <conditionalFormatting sqref="O23">
    <cfRule type="cellIs" dxfId="0" priority="315" stopIfTrue="1" operator="greaterThan">
      <formula>$L$23</formula>
    </cfRule>
    <cfRule type="cellIs" dxfId="0" priority="316" stopIfTrue="1" operator="greaterThan">
      <formula>$M$23</formula>
    </cfRule>
  </conditionalFormatting>
  <conditionalFormatting sqref="D24">
    <cfRule type="expression" dxfId="4" priority="457" stopIfTrue="1">
      <formula>$D$24-$F$24&lt;$G$24-$I$24</formula>
    </cfRule>
  </conditionalFormatting>
  <conditionalFormatting sqref="E24:G24">
    <cfRule type="cellIs" dxfId="0" priority="324" stopIfTrue="1" operator="greaterThan">
      <formula>$D$24</formula>
    </cfRule>
  </conditionalFormatting>
  <conditionalFormatting sqref="I24">
    <cfRule type="cellIs" dxfId="0" priority="325" stopIfTrue="1" operator="greaterThan">
      <formula>$F$24</formula>
    </cfRule>
    <cfRule type="cellIs" dxfId="0" priority="326" stopIfTrue="1" operator="greaterThan">
      <formula>$G$24</formula>
    </cfRule>
  </conditionalFormatting>
  <conditionalFormatting sqref="J24">
    <cfRule type="expression" dxfId="4" priority="327" stopIfTrue="1">
      <formula>$J$24-$L$24&lt;$M$24-$O$24</formula>
    </cfRule>
  </conditionalFormatting>
  <conditionalFormatting sqref="K24:M24">
    <cfRule type="cellIs" dxfId="0" priority="328" stopIfTrue="1" operator="greaterThan">
      <formula>$J$24</formula>
    </cfRule>
  </conditionalFormatting>
  <conditionalFormatting sqref="O24">
    <cfRule type="cellIs" dxfId="0" priority="329" stopIfTrue="1" operator="greaterThan">
      <formula>$L$24</formula>
    </cfRule>
    <cfRule type="cellIs" dxfId="0" priority="330" stopIfTrue="1" operator="greaterThan">
      <formula>$M$24</formula>
    </cfRule>
  </conditionalFormatting>
  <conditionalFormatting sqref="H9:H24">
    <cfRule type="cellIs" dxfId="2" priority="470" stopIfTrue="1" operator="notEqual">
      <formula>SUM($H$10:$H$25)</formula>
    </cfRule>
    <cfRule type="cellIs" dxfId="0" priority="471" stopIfTrue="1" operator="greaterThan">
      <formula>$E$9</formula>
    </cfRule>
  </conditionalFormatting>
  <conditionalFormatting sqref="N9:N24">
    <cfRule type="cellIs" dxfId="2" priority="474" stopIfTrue="1" operator="notEqual">
      <formula>SUM($N$10:$N$25)</formula>
    </cfRule>
    <cfRule type="cellIs" dxfId="0" priority="475" stopIfTrue="1" operator="greaterThan">
      <formula>$K$9</formula>
    </cfRule>
    <cfRule type="cellIs" dxfId="0" priority="476" stopIfTrue="1" operator="greaterThan">
      <formula>$M$9</formula>
    </cfRule>
  </conditionalFormatting>
  <pageMargins left="0.787402" right="0" top="0.23622" bottom="0" header="0" footer="0"/>
  <pageSetup paperSize="1" scale="80" orientation="landscape" useFirstPageNumber="1" horizontalDpi="600" verticalDpi="12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1"/>
  <sheetViews>
    <sheetView zoomScale="90" zoomScaleNormal="90" topLeftCell="B7" workbookViewId="0">
      <selection activeCell="I30" sqref="I30"/>
    </sheetView>
  </sheetViews>
  <sheetFormatPr defaultColWidth="9" defaultRowHeight="12.75" customHeight="1"/>
  <cols>
    <col min="1" max="1" width="7.28888888888889" style="354" customWidth="1"/>
    <col min="2" max="2" width="5" style="354" customWidth="1"/>
    <col min="3" max="3" width="32.5666666666667" style="354" customWidth="1"/>
    <col min="4" max="5" width="8.56666666666667" style="354" customWidth="1"/>
    <col min="6" max="6" width="8.85555555555556" style="354" customWidth="1"/>
    <col min="7" max="7" width="8" style="354" customWidth="1"/>
    <col min="8" max="8" width="0.288888888888889" style="354" customWidth="1"/>
    <col min="9" max="9" width="12.5666666666667" style="354" customWidth="1"/>
    <col min="10" max="11" width="10.4222222222222" style="354" customWidth="1"/>
    <col min="12" max="12" width="8.71111111111111" style="354" customWidth="1"/>
    <col min="13" max="13" width="7.42222222222222" style="354" customWidth="1"/>
    <col min="14" max="14" width="0.144444444444444" style="354" customWidth="1"/>
    <col min="15" max="15" width="11" style="354" customWidth="1"/>
    <col min="16" max="16" width="1.14444444444444" style="354" customWidth="1"/>
    <col min="17" max="257" width="9.14444444444444" style="354" customWidth="1"/>
  </cols>
  <sheetData>
    <row r="1" ht="87.75" customHeight="1" spans="2:15">
      <c r="B1" s="355" t="s">
        <v>320</v>
      </c>
      <c r="C1" s="356" t="s">
        <v>321</v>
      </c>
      <c r="D1" s="357" t="s">
        <v>322</v>
      </c>
      <c r="E1" s="358"/>
      <c r="F1" s="359"/>
      <c r="G1" s="360" t="s">
        <v>323</v>
      </c>
      <c r="H1" s="361"/>
      <c r="I1" s="394"/>
      <c r="J1" s="356" t="s">
        <v>324</v>
      </c>
      <c r="K1" s="358"/>
      <c r="L1" s="359"/>
      <c r="M1" s="360" t="s">
        <v>325</v>
      </c>
      <c r="N1" s="361"/>
      <c r="O1" s="394"/>
    </row>
    <row r="2" ht="35.25" customHeight="1" spans="2:15">
      <c r="B2" s="362"/>
      <c r="C2" s="363"/>
      <c r="D2" s="364" t="s">
        <v>326</v>
      </c>
      <c r="E2" s="363" t="s">
        <v>327</v>
      </c>
      <c r="F2" s="365"/>
      <c r="G2" s="366" t="s">
        <v>326</v>
      </c>
      <c r="H2" s="363" t="s">
        <v>344</v>
      </c>
      <c r="I2" s="365"/>
      <c r="J2" s="366" t="s">
        <v>326</v>
      </c>
      <c r="K2" s="363" t="s">
        <v>330</v>
      </c>
      <c r="L2" s="365"/>
      <c r="M2" s="366" t="s">
        <v>326</v>
      </c>
      <c r="N2" s="395" t="s">
        <v>331</v>
      </c>
      <c r="O2" s="252"/>
    </row>
    <row r="3" ht="17.25" customHeight="1" spans="2:15">
      <c r="B3" s="362"/>
      <c r="C3" s="363"/>
      <c r="D3" s="367"/>
      <c r="E3" s="368" t="s">
        <v>332</v>
      </c>
      <c r="F3" s="368" t="s">
        <v>336</v>
      </c>
      <c r="G3" s="369"/>
      <c r="H3" s="370"/>
      <c r="I3" s="327" t="s">
        <v>334</v>
      </c>
      <c r="J3" s="369"/>
      <c r="K3" s="368" t="s">
        <v>345</v>
      </c>
      <c r="L3" s="368" t="s">
        <v>336</v>
      </c>
      <c r="M3" s="369"/>
      <c r="N3" s="368"/>
      <c r="O3" s="368" t="s">
        <v>333</v>
      </c>
    </row>
    <row r="4" ht="98.25" customHeight="1" spans="2:15">
      <c r="B4" s="371"/>
      <c r="C4" s="372"/>
      <c r="D4" s="373"/>
      <c r="E4" s="374"/>
      <c r="F4" s="374"/>
      <c r="G4" s="375"/>
      <c r="H4" s="376"/>
      <c r="I4" s="396"/>
      <c r="J4" s="375"/>
      <c r="K4" s="374"/>
      <c r="L4" s="374"/>
      <c r="M4" s="375"/>
      <c r="N4" s="374"/>
      <c r="O4" s="374"/>
    </row>
    <row r="5" ht="13.5" spans="2:15">
      <c r="B5" s="377" t="s">
        <v>68</v>
      </c>
      <c r="C5" s="378" t="s">
        <v>69</v>
      </c>
      <c r="D5" s="377">
        <v>1</v>
      </c>
      <c r="E5" s="379">
        <v>2</v>
      </c>
      <c r="F5" s="380">
        <v>3</v>
      </c>
      <c r="G5" s="379">
        <v>4</v>
      </c>
      <c r="H5" s="380">
        <v>5</v>
      </c>
      <c r="I5" s="379">
        <v>6</v>
      </c>
      <c r="J5" s="380">
        <v>7</v>
      </c>
      <c r="K5" s="379">
        <v>8</v>
      </c>
      <c r="L5" s="380">
        <v>9</v>
      </c>
      <c r="M5" s="379">
        <v>10</v>
      </c>
      <c r="N5" s="380">
        <v>11</v>
      </c>
      <c r="O5" s="380">
        <v>12</v>
      </c>
    </row>
    <row r="6" ht="36" spans="2:15">
      <c r="B6" s="381">
        <v>18</v>
      </c>
      <c r="C6" s="382" t="s">
        <v>346</v>
      </c>
      <c r="D6" s="389"/>
      <c r="E6" s="390"/>
      <c r="F6" s="391"/>
      <c r="G6" s="391"/>
      <c r="H6" s="404">
        <v>0</v>
      </c>
      <c r="I6" s="391"/>
      <c r="J6" s="391"/>
      <c r="K6" s="391"/>
      <c r="L6" s="391"/>
      <c r="M6" s="391"/>
      <c r="N6" s="404">
        <v>0</v>
      </c>
      <c r="O6" s="391"/>
    </row>
    <row r="7" ht="23.25" customHeight="1" spans="2:15">
      <c r="B7" s="381">
        <v>19</v>
      </c>
      <c r="C7" s="382" t="s">
        <v>115</v>
      </c>
      <c r="D7" s="389"/>
      <c r="E7" s="390"/>
      <c r="F7" s="391"/>
      <c r="G7" s="391"/>
      <c r="H7" s="404">
        <v>0</v>
      </c>
      <c r="I7" s="391"/>
      <c r="J7" s="391"/>
      <c r="K7" s="391"/>
      <c r="L7" s="391"/>
      <c r="M7" s="391"/>
      <c r="N7" s="404">
        <v>0</v>
      </c>
      <c r="O7" s="391"/>
    </row>
    <row r="8" ht="21.75" customHeight="1" spans="2:15">
      <c r="B8" s="381">
        <v>20</v>
      </c>
      <c r="C8" s="382" t="s">
        <v>119</v>
      </c>
      <c r="D8" s="389"/>
      <c r="E8" s="390"/>
      <c r="F8" s="391"/>
      <c r="G8" s="391"/>
      <c r="H8" s="404">
        <v>0</v>
      </c>
      <c r="I8" s="391"/>
      <c r="J8" s="391"/>
      <c r="K8" s="391"/>
      <c r="L8" s="391"/>
      <c r="M8" s="391"/>
      <c r="N8" s="404">
        <v>0</v>
      </c>
      <c r="O8" s="391"/>
    </row>
    <row r="9" ht="22.5" customHeight="1" spans="1:15">
      <c r="A9" s="392">
        <v>8</v>
      </c>
      <c r="B9" s="381">
        <v>21</v>
      </c>
      <c r="C9" s="382" t="s">
        <v>347</v>
      </c>
      <c r="D9" s="389"/>
      <c r="E9" s="390"/>
      <c r="F9" s="391"/>
      <c r="G9" s="391"/>
      <c r="H9" s="404">
        <v>0</v>
      </c>
      <c r="I9" s="391"/>
      <c r="J9" s="391"/>
      <c r="K9" s="391"/>
      <c r="L9" s="391"/>
      <c r="M9" s="391"/>
      <c r="N9" s="404">
        <v>0</v>
      </c>
      <c r="O9" s="391"/>
    </row>
    <row r="10" ht="21" customHeight="1" spans="2:15">
      <c r="B10" s="381">
        <v>22</v>
      </c>
      <c r="C10" s="382" t="s">
        <v>348</v>
      </c>
      <c r="D10" s="389"/>
      <c r="E10" s="390"/>
      <c r="F10" s="391"/>
      <c r="G10" s="391"/>
      <c r="H10" s="404">
        <v>0</v>
      </c>
      <c r="I10" s="391"/>
      <c r="J10" s="391"/>
      <c r="K10" s="391"/>
      <c r="L10" s="391"/>
      <c r="M10" s="391"/>
      <c r="N10" s="404">
        <v>0</v>
      </c>
      <c r="O10" s="391"/>
    </row>
    <row r="11" ht="23.25" customHeight="1" spans="2:15">
      <c r="B11" s="381">
        <v>23</v>
      </c>
      <c r="C11" s="382" t="s">
        <v>349</v>
      </c>
      <c r="D11" s="389"/>
      <c r="E11" s="390"/>
      <c r="F11" s="391"/>
      <c r="G11" s="391"/>
      <c r="H11" s="404">
        <v>0</v>
      </c>
      <c r="I11" s="391"/>
      <c r="J11" s="391"/>
      <c r="K11" s="391"/>
      <c r="L11" s="391"/>
      <c r="M11" s="391"/>
      <c r="N11" s="404">
        <v>0</v>
      </c>
      <c r="O11" s="391"/>
    </row>
    <row r="12" ht="22.5" customHeight="1" spans="2:15">
      <c r="B12" s="381">
        <v>24</v>
      </c>
      <c r="C12" s="382" t="s">
        <v>131</v>
      </c>
      <c r="D12" s="389"/>
      <c r="E12" s="390"/>
      <c r="F12" s="391"/>
      <c r="G12" s="391"/>
      <c r="H12" s="404">
        <v>0</v>
      </c>
      <c r="I12" s="391"/>
      <c r="J12" s="391"/>
      <c r="K12" s="391"/>
      <c r="L12" s="391"/>
      <c r="M12" s="391"/>
      <c r="N12" s="404">
        <v>0</v>
      </c>
      <c r="O12" s="391"/>
    </row>
    <row r="13" ht="22.5" customHeight="1" spans="2:15">
      <c r="B13" s="405">
        <v>25</v>
      </c>
      <c r="C13" s="406" t="s">
        <v>133</v>
      </c>
      <c r="D13" s="389"/>
      <c r="E13" s="390"/>
      <c r="F13" s="391"/>
      <c r="G13" s="391"/>
      <c r="H13" s="404">
        <v>0</v>
      </c>
      <c r="I13" s="391"/>
      <c r="J13" s="391"/>
      <c r="K13" s="391"/>
      <c r="L13" s="391"/>
      <c r="M13" s="391"/>
      <c r="N13" s="404">
        <v>0</v>
      </c>
      <c r="O13" s="391"/>
    </row>
    <row r="14" ht="22.5" customHeight="1" spans="2:15">
      <c r="B14" s="381">
        <v>26</v>
      </c>
      <c r="C14" s="382" t="s">
        <v>135</v>
      </c>
      <c r="D14" s="389"/>
      <c r="E14" s="390"/>
      <c r="F14" s="391"/>
      <c r="G14" s="391"/>
      <c r="H14" s="404">
        <v>0</v>
      </c>
      <c r="I14" s="391"/>
      <c r="J14" s="391"/>
      <c r="K14" s="391"/>
      <c r="L14" s="391"/>
      <c r="M14" s="391"/>
      <c r="N14" s="404">
        <v>0</v>
      </c>
      <c r="O14" s="391"/>
    </row>
    <row r="15" ht="20.25" customHeight="1" spans="2:15">
      <c r="B15" s="381">
        <v>27</v>
      </c>
      <c r="C15" s="382" t="s">
        <v>139</v>
      </c>
      <c r="D15" s="383"/>
      <c r="E15" s="387"/>
      <c r="F15" s="388"/>
      <c r="G15" s="388"/>
      <c r="H15" s="404">
        <v>0</v>
      </c>
      <c r="I15" s="388"/>
      <c r="J15" s="388"/>
      <c r="K15" s="388"/>
      <c r="L15" s="388"/>
      <c r="M15" s="388"/>
      <c r="N15" s="404">
        <v>0</v>
      </c>
      <c r="O15" s="388"/>
    </row>
    <row r="16" ht="20.25" customHeight="1" spans="2:15">
      <c r="B16" s="381">
        <v>28</v>
      </c>
      <c r="C16" s="382" t="s">
        <v>143</v>
      </c>
      <c r="D16" s="389"/>
      <c r="E16" s="390"/>
      <c r="F16" s="391"/>
      <c r="G16" s="391"/>
      <c r="H16" s="404">
        <v>0</v>
      </c>
      <c r="I16" s="391"/>
      <c r="J16" s="391"/>
      <c r="K16" s="391"/>
      <c r="L16" s="391"/>
      <c r="M16" s="391"/>
      <c r="N16" s="404">
        <v>0</v>
      </c>
      <c r="O16" s="391"/>
    </row>
    <row r="17" ht="23.25" customHeight="1" spans="2:15">
      <c r="B17" s="381">
        <v>29</v>
      </c>
      <c r="C17" s="382" t="s">
        <v>149</v>
      </c>
      <c r="D17" s="389"/>
      <c r="E17" s="390"/>
      <c r="F17" s="391"/>
      <c r="G17" s="391"/>
      <c r="H17" s="404">
        <v>0</v>
      </c>
      <c r="I17" s="391"/>
      <c r="J17" s="391"/>
      <c r="K17" s="391"/>
      <c r="L17" s="391"/>
      <c r="M17" s="391"/>
      <c r="N17" s="404">
        <v>0</v>
      </c>
      <c r="O17" s="391"/>
    </row>
    <row r="18" ht="21" customHeight="1" spans="2:15">
      <c r="B18" s="381">
        <v>30</v>
      </c>
      <c r="C18" s="382" t="s">
        <v>151</v>
      </c>
      <c r="D18" s="389"/>
      <c r="E18" s="390"/>
      <c r="F18" s="391"/>
      <c r="G18" s="391"/>
      <c r="H18" s="404">
        <v>0</v>
      </c>
      <c r="I18" s="391"/>
      <c r="J18" s="391"/>
      <c r="K18" s="391"/>
      <c r="L18" s="391"/>
      <c r="M18" s="391"/>
      <c r="N18" s="404">
        <v>0</v>
      </c>
      <c r="O18" s="391"/>
    </row>
    <row r="19" ht="21" customHeight="1" spans="1:15">
      <c r="A19" s="392"/>
      <c r="B19" s="381">
        <v>31</v>
      </c>
      <c r="C19" s="382" t="s">
        <v>153</v>
      </c>
      <c r="D19" s="389"/>
      <c r="E19" s="390"/>
      <c r="F19" s="391"/>
      <c r="G19" s="391"/>
      <c r="H19" s="404">
        <v>0</v>
      </c>
      <c r="I19" s="391"/>
      <c r="J19" s="391"/>
      <c r="K19" s="391"/>
      <c r="L19" s="391"/>
      <c r="M19" s="391"/>
      <c r="N19" s="404">
        <v>0</v>
      </c>
      <c r="O19" s="391"/>
    </row>
    <row r="20" ht="23.25" customHeight="1" spans="2:15">
      <c r="B20" s="407" t="s">
        <v>350</v>
      </c>
      <c r="C20" s="408" t="s">
        <v>351</v>
      </c>
      <c r="D20" s="389"/>
      <c r="E20" s="390"/>
      <c r="F20" s="391"/>
      <c r="G20" s="391"/>
      <c r="H20" s="404">
        <v>0</v>
      </c>
      <c r="I20" s="391"/>
      <c r="J20" s="391"/>
      <c r="K20" s="391"/>
      <c r="L20" s="391"/>
      <c r="M20" s="391"/>
      <c r="N20" s="404">
        <v>0</v>
      </c>
      <c r="O20" s="391"/>
    </row>
    <row r="21" ht="23.25" customHeight="1" spans="2:15">
      <c r="B21" s="381">
        <v>32</v>
      </c>
      <c r="C21" s="382" t="s">
        <v>352</v>
      </c>
      <c r="D21" s="391"/>
      <c r="E21" s="391"/>
      <c r="F21" s="391"/>
      <c r="G21" s="391"/>
      <c r="H21" s="404">
        <v>0</v>
      </c>
      <c r="I21" s="391"/>
      <c r="J21" s="391"/>
      <c r="K21" s="391"/>
      <c r="L21" s="391"/>
      <c r="M21" s="391"/>
      <c r="N21" s="404">
        <v>0</v>
      </c>
      <c r="O21" s="391"/>
    </row>
    <row r="22" ht="24" spans="2:15">
      <c r="B22" s="381" t="s">
        <v>353</v>
      </c>
      <c r="C22" s="408" t="s">
        <v>354</v>
      </c>
      <c r="D22" s="391"/>
      <c r="E22" s="403"/>
      <c r="F22" s="403"/>
      <c r="G22" s="403"/>
      <c r="H22" s="404">
        <v>0</v>
      </c>
      <c r="I22" s="403"/>
      <c r="J22" s="391"/>
      <c r="K22" s="403"/>
      <c r="L22" s="403"/>
      <c r="M22" s="403"/>
      <c r="N22" s="404">
        <v>0</v>
      </c>
      <c r="O22" s="403"/>
    </row>
    <row r="23" spans="2:15">
      <c r="B23" s="393"/>
      <c r="C23" s="393"/>
      <c r="D23" s="393"/>
      <c r="E23" s="393"/>
      <c r="F23" s="393"/>
      <c r="G23" s="393"/>
      <c r="H23" s="393"/>
      <c r="I23" s="393"/>
      <c r="J23" s="393"/>
      <c r="K23" s="393"/>
      <c r="L23" s="393"/>
      <c r="M23" s="393"/>
      <c r="N23" s="393"/>
      <c r="O23" s="393"/>
    </row>
    <row r="24" spans="2:15">
      <c r="B24" s="393"/>
      <c r="C24" s="393"/>
      <c r="D24" s="393"/>
      <c r="E24" s="393"/>
      <c r="F24" s="393"/>
      <c r="G24" s="393"/>
      <c r="H24" s="393"/>
      <c r="I24" s="393"/>
      <c r="J24" s="393"/>
      <c r="K24" s="393"/>
      <c r="L24" s="393"/>
      <c r="M24" s="393"/>
      <c r="N24" s="393"/>
      <c r="O24" s="393"/>
    </row>
    <row r="25" spans="2:15">
      <c r="B25" s="393"/>
      <c r="C25" s="393"/>
      <c r="D25" s="393"/>
      <c r="E25" s="393"/>
      <c r="F25" s="393"/>
      <c r="G25" s="393"/>
      <c r="H25" s="393"/>
      <c r="I25" s="393"/>
      <c r="J25" s="393"/>
      <c r="K25" s="393"/>
      <c r="L25" s="393"/>
      <c r="M25" s="393"/>
      <c r="N25" s="393"/>
      <c r="O25" s="393"/>
    </row>
    <row r="26" spans="2:15">
      <c r="B26" s="393"/>
      <c r="C26" s="393"/>
      <c r="D26" s="393"/>
      <c r="E26" s="393"/>
      <c r="F26" s="393"/>
      <c r="G26" s="393"/>
      <c r="H26" s="393"/>
      <c r="I26" s="393"/>
      <c r="J26" s="393"/>
      <c r="K26" s="393"/>
      <c r="L26" s="393"/>
      <c r="M26" s="393"/>
      <c r="N26" s="393"/>
      <c r="O26" s="393"/>
    </row>
    <row r="27" spans="2:15">
      <c r="B27" s="393"/>
      <c r="C27" s="393"/>
      <c r="D27" s="393"/>
      <c r="E27" s="393"/>
      <c r="F27" s="393"/>
      <c r="G27" s="393"/>
      <c r="H27" s="393"/>
      <c r="I27" s="393"/>
      <c r="J27" s="393"/>
      <c r="K27" s="393"/>
      <c r="L27" s="393"/>
      <c r="M27" s="393"/>
      <c r="N27" s="393"/>
      <c r="O27" s="393"/>
    </row>
    <row r="28" spans="2:15">
      <c r="B28" s="393"/>
      <c r="C28" s="393"/>
      <c r="D28" s="393"/>
      <c r="E28" s="393"/>
      <c r="F28" s="393"/>
      <c r="G28" s="393"/>
      <c r="H28" s="393"/>
      <c r="I28" s="393"/>
      <c r="J28" s="393"/>
      <c r="K28" s="393"/>
      <c r="L28" s="393"/>
      <c r="M28" s="393"/>
      <c r="N28" s="393"/>
      <c r="O28" s="393"/>
    </row>
    <row r="29" spans="2:15">
      <c r="B29" s="393"/>
      <c r="C29" s="393"/>
      <c r="D29" s="393"/>
      <c r="E29" s="393"/>
      <c r="F29" s="393"/>
      <c r="G29" s="393"/>
      <c r="H29" s="393"/>
      <c r="I29" s="393"/>
      <c r="J29" s="393"/>
      <c r="K29" s="393"/>
      <c r="L29" s="393"/>
      <c r="M29" s="393"/>
      <c r="N29" s="393"/>
      <c r="O29" s="393"/>
    </row>
    <row r="30" spans="2:15">
      <c r="B30" s="393"/>
      <c r="C30" s="393"/>
      <c r="D30" s="393"/>
      <c r="E30" s="393"/>
      <c r="F30" s="393"/>
      <c r="G30" s="393"/>
      <c r="H30" s="393"/>
      <c r="I30" s="393"/>
      <c r="J30" s="393"/>
      <c r="K30" s="393"/>
      <c r="L30" s="393"/>
      <c r="M30" s="393"/>
      <c r="N30" s="393"/>
      <c r="O30" s="393"/>
    </row>
    <row r="31" spans="2:15">
      <c r="B31" s="393"/>
      <c r="C31" s="393"/>
      <c r="D31" s="393"/>
      <c r="E31" s="393"/>
      <c r="F31" s="393"/>
      <c r="G31" s="393"/>
      <c r="H31" s="393"/>
      <c r="I31" s="393"/>
      <c r="J31" s="393"/>
      <c r="K31" s="393"/>
      <c r="L31" s="393"/>
      <c r="M31" s="393"/>
      <c r="N31" s="393"/>
      <c r="O31" s="393"/>
    </row>
    <row r="32" spans="2:15">
      <c r="B32" s="393"/>
      <c r="C32" s="393"/>
      <c r="D32" s="393"/>
      <c r="E32" s="393"/>
      <c r="F32" s="393"/>
      <c r="G32" s="393"/>
      <c r="H32" s="393"/>
      <c r="I32" s="393"/>
      <c r="J32" s="393"/>
      <c r="K32" s="393"/>
      <c r="L32" s="393"/>
      <c r="M32" s="393"/>
      <c r="N32" s="393"/>
      <c r="O32" s="393"/>
    </row>
    <row r="33" spans="2:15">
      <c r="B33" s="393"/>
      <c r="C33" s="393"/>
      <c r="D33" s="393"/>
      <c r="E33" s="393"/>
      <c r="F33" s="393"/>
      <c r="G33" s="393"/>
      <c r="H33" s="393"/>
      <c r="I33" s="393"/>
      <c r="J33" s="393"/>
      <c r="K33" s="393"/>
      <c r="L33" s="393"/>
      <c r="M33" s="393"/>
      <c r="N33" s="393"/>
      <c r="O33" s="393"/>
    </row>
    <row r="34" spans="2:15">
      <c r="B34" s="393"/>
      <c r="C34" s="393"/>
      <c r="D34" s="393"/>
      <c r="E34" s="393"/>
      <c r="F34" s="393"/>
      <c r="G34" s="393"/>
      <c r="H34" s="393"/>
      <c r="I34" s="393"/>
      <c r="J34" s="393"/>
      <c r="K34" s="393"/>
      <c r="L34" s="393"/>
      <c r="M34" s="393"/>
      <c r="N34" s="393"/>
      <c r="O34" s="393"/>
    </row>
    <row r="35" spans="2:15">
      <c r="B35" s="393"/>
      <c r="C35" s="393"/>
      <c r="D35" s="393"/>
      <c r="E35" s="393"/>
      <c r="F35" s="393"/>
      <c r="G35" s="393"/>
      <c r="H35" s="393"/>
      <c r="I35" s="393"/>
      <c r="J35" s="393"/>
      <c r="K35" s="393"/>
      <c r="L35" s="393"/>
      <c r="M35" s="393"/>
      <c r="N35" s="393"/>
      <c r="O35" s="393"/>
    </row>
    <row r="36" spans="2:15">
      <c r="B36" s="393"/>
      <c r="C36" s="393"/>
      <c r="D36" s="393"/>
      <c r="E36" s="393"/>
      <c r="F36" s="393"/>
      <c r="G36" s="393"/>
      <c r="H36" s="393"/>
      <c r="I36" s="393"/>
      <c r="J36" s="393"/>
      <c r="K36" s="393"/>
      <c r="L36" s="393"/>
      <c r="M36" s="393"/>
      <c r="N36" s="393"/>
      <c r="O36" s="393"/>
    </row>
    <row r="37" spans="2:15">
      <c r="B37" s="393"/>
      <c r="C37" s="393"/>
      <c r="D37" s="393"/>
      <c r="E37" s="393"/>
      <c r="F37" s="393"/>
      <c r="G37" s="393"/>
      <c r="H37" s="393"/>
      <c r="I37" s="393"/>
      <c r="J37" s="393"/>
      <c r="K37" s="393"/>
      <c r="L37" s="393"/>
      <c r="M37" s="393"/>
      <c r="N37" s="393"/>
      <c r="O37" s="393"/>
    </row>
    <row r="38" spans="2:15">
      <c r="B38" s="393"/>
      <c r="C38" s="393"/>
      <c r="D38" s="393"/>
      <c r="E38" s="393"/>
      <c r="F38" s="393"/>
      <c r="G38" s="393"/>
      <c r="H38" s="393"/>
      <c r="I38" s="393"/>
      <c r="J38" s="393"/>
      <c r="K38" s="393"/>
      <c r="L38" s="393"/>
      <c r="M38" s="393"/>
      <c r="N38" s="393"/>
      <c r="O38" s="393"/>
    </row>
    <row r="39" spans="2:15">
      <c r="B39" s="393"/>
      <c r="C39" s="393"/>
      <c r="D39" s="393"/>
      <c r="E39" s="393"/>
      <c r="F39" s="393"/>
      <c r="G39" s="393"/>
      <c r="H39" s="393"/>
      <c r="I39" s="393"/>
      <c r="J39" s="393"/>
      <c r="K39" s="393"/>
      <c r="L39" s="393"/>
      <c r="M39" s="393"/>
      <c r="N39" s="393"/>
      <c r="O39" s="393"/>
    </row>
    <row r="40" spans="2:15">
      <c r="B40" s="393"/>
      <c r="C40" s="393"/>
      <c r="D40" s="393"/>
      <c r="E40" s="393"/>
      <c r="F40" s="393"/>
      <c r="G40" s="393"/>
      <c r="H40" s="393"/>
      <c r="I40" s="393"/>
      <c r="J40" s="393"/>
      <c r="K40" s="393"/>
      <c r="L40" s="393"/>
      <c r="M40" s="393"/>
      <c r="N40" s="393"/>
      <c r="O40" s="393"/>
    </row>
    <row r="41" spans="2:15">
      <c r="B41" s="393"/>
      <c r="C41" s="393"/>
      <c r="D41" s="393"/>
      <c r="E41" s="393"/>
      <c r="F41" s="393"/>
      <c r="G41" s="393"/>
      <c r="H41" s="393"/>
      <c r="I41" s="393"/>
      <c r="J41" s="393"/>
      <c r="K41" s="393"/>
      <c r="L41" s="393"/>
      <c r="M41" s="393"/>
      <c r="N41" s="393"/>
      <c r="O41" s="393"/>
    </row>
    <row r="42" spans="2:15">
      <c r="B42" s="393"/>
      <c r="C42" s="393"/>
      <c r="D42" s="393"/>
      <c r="E42" s="393"/>
      <c r="F42" s="393"/>
      <c r="G42" s="393"/>
      <c r="H42" s="393"/>
      <c r="I42" s="393"/>
      <c r="J42" s="393"/>
      <c r="K42" s="393"/>
      <c r="L42" s="393"/>
      <c r="M42" s="393"/>
      <c r="N42" s="393"/>
      <c r="O42" s="393"/>
    </row>
    <row r="43" spans="2:15">
      <c r="B43" s="393"/>
      <c r="C43" s="393"/>
      <c r="D43" s="393"/>
      <c r="E43" s="393"/>
      <c r="F43" s="393"/>
      <c r="G43" s="393"/>
      <c r="H43" s="393"/>
      <c r="I43" s="393"/>
      <c r="J43" s="393"/>
      <c r="K43" s="393"/>
      <c r="L43" s="393"/>
      <c r="M43" s="393"/>
      <c r="N43" s="393"/>
      <c r="O43" s="393"/>
    </row>
    <row r="44" spans="2:15">
      <c r="B44" s="393"/>
      <c r="C44" s="393"/>
      <c r="D44" s="393"/>
      <c r="E44" s="393"/>
      <c r="F44" s="393"/>
      <c r="G44" s="393"/>
      <c r="H44" s="393"/>
      <c r="I44" s="393"/>
      <c r="J44" s="393"/>
      <c r="K44" s="393"/>
      <c r="L44" s="393"/>
      <c r="M44" s="393"/>
      <c r="N44" s="393"/>
      <c r="O44" s="393"/>
    </row>
    <row r="45" spans="2:15">
      <c r="B45" s="393"/>
      <c r="C45" s="393"/>
      <c r="D45" s="393"/>
      <c r="E45" s="393"/>
      <c r="F45" s="393"/>
      <c r="G45" s="393"/>
      <c r="H45" s="393"/>
      <c r="I45" s="393"/>
      <c r="J45" s="393"/>
      <c r="K45" s="393"/>
      <c r="L45" s="393"/>
      <c r="M45" s="393"/>
      <c r="N45" s="393"/>
      <c r="O45" s="393"/>
    </row>
    <row r="46" spans="2:15">
      <c r="B46" s="393"/>
      <c r="C46" s="393"/>
      <c r="D46" s="393"/>
      <c r="E46" s="393"/>
      <c r="F46" s="393"/>
      <c r="G46" s="393"/>
      <c r="H46" s="393"/>
      <c r="I46" s="393"/>
      <c r="J46" s="393"/>
      <c r="K46" s="393"/>
      <c r="L46" s="393"/>
      <c r="M46" s="393"/>
      <c r="N46" s="393"/>
      <c r="O46" s="393"/>
    </row>
    <row r="47" spans="2:15">
      <c r="B47" s="393"/>
      <c r="C47" s="393"/>
      <c r="D47" s="393"/>
      <c r="E47" s="393"/>
      <c r="F47" s="393"/>
      <c r="G47" s="393"/>
      <c r="H47" s="393"/>
      <c r="I47" s="393"/>
      <c r="J47" s="393"/>
      <c r="K47" s="393"/>
      <c r="L47" s="393"/>
      <c r="M47" s="393"/>
      <c r="N47" s="393"/>
      <c r="O47" s="393"/>
    </row>
    <row r="48" spans="2:15">
      <c r="B48" s="393"/>
      <c r="C48" s="393"/>
      <c r="D48" s="393"/>
      <c r="E48" s="393"/>
      <c r="F48" s="393"/>
      <c r="G48" s="393"/>
      <c r="H48" s="393"/>
      <c r="I48" s="393"/>
      <c r="J48" s="393"/>
      <c r="K48" s="393"/>
      <c r="L48" s="393"/>
      <c r="M48" s="393"/>
      <c r="N48" s="393"/>
      <c r="O48" s="393"/>
    </row>
    <row r="49" spans="2:15">
      <c r="B49" s="393"/>
      <c r="C49" s="393"/>
      <c r="D49" s="393"/>
      <c r="E49" s="393"/>
      <c r="F49" s="393"/>
      <c r="G49" s="393"/>
      <c r="H49" s="393"/>
      <c r="I49" s="393"/>
      <c r="J49" s="393"/>
      <c r="K49" s="393"/>
      <c r="L49" s="393"/>
      <c r="M49" s="393"/>
      <c r="N49" s="393"/>
      <c r="O49" s="393"/>
    </row>
    <row r="50" spans="2:15">
      <c r="B50" s="393"/>
      <c r="C50" s="393"/>
      <c r="D50" s="393"/>
      <c r="E50" s="393"/>
      <c r="F50" s="393"/>
      <c r="G50" s="393"/>
      <c r="H50" s="393"/>
      <c r="I50" s="393"/>
      <c r="J50" s="393"/>
      <c r="K50" s="393"/>
      <c r="L50" s="393"/>
      <c r="M50" s="393"/>
      <c r="N50" s="393"/>
      <c r="O50" s="393"/>
    </row>
    <row r="51" spans="2:15">
      <c r="B51" s="393"/>
      <c r="C51" s="393"/>
      <c r="D51" s="393"/>
      <c r="E51" s="393"/>
      <c r="F51" s="393"/>
      <c r="G51" s="393"/>
      <c r="H51" s="393"/>
      <c r="I51" s="393"/>
      <c r="J51" s="393"/>
      <c r="K51" s="393"/>
      <c r="L51" s="393"/>
      <c r="M51" s="393"/>
      <c r="N51" s="393"/>
      <c r="O51" s="393"/>
    </row>
    <row r="52" spans="2:15">
      <c r="B52" s="393"/>
      <c r="C52" s="393"/>
      <c r="D52" s="393"/>
      <c r="E52" s="393"/>
      <c r="F52" s="393"/>
      <c r="G52" s="393"/>
      <c r="H52" s="393"/>
      <c r="I52" s="393"/>
      <c r="J52" s="393"/>
      <c r="K52" s="393"/>
      <c r="L52" s="393"/>
      <c r="M52" s="393"/>
      <c r="N52" s="393"/>
      <c r="O52" s="393"/>
    </row>
    <row r="53" spans="2:15">
      <c r="B53" s="393"/>
      <c r="C53" s="393"/>
      <c r="D53" s="393"/>
      <c r="E53" s="393"/>
      <c r="F53" s="393"/>
      <c r="G53" s="393"/>
      <c r="H53" s="393"/>
      <c r="I53" s="393"/>
      <c r="J53" s="393"/>
      <c r="K53" s="393"/>
      <c r="L53" s="393"/>
      <c r="M53" s="393"/>
      <c r="N53" s="393"/>
      <c r="O53" s="393"/>
    </row>
    <row r="54" spans="2:15">
      <c r="B54" s="393"/>
      <c r="C54" s="393"/>
      <c r="D54" s="393"/>
      <c r="E54" s="393"/>
      <c r="F54" s="393"/>
      <c r="G54" s="393"/>
      <c r="H54" s="393"/>
      <c r="I54" s="393"/>
      <c r="J54" s="393"/>
      <c r="K54" s="393"/>
      <c r="L54" s="393"/>
      <c r="M54" s="393"/>
      <c r="N54" s="393"/>
      <c r="O54" s="393"/>
    </row>
    <row r="55" spans="2:15">
      <c r="B55" s="393"/>
      <c r="C55" s="393"/>
      <c r="D55" s="393"/>
      <c r="E55" s="393"/>
      <c r="F55" s="393"/>
      <c r="G55" s="393"/>
      <c r="H55" s="393"/>
      <c r="I55" s="393"/>
      <c r="J55" s="393"/>
      <c r="K55" s="393"/>
      <c r="L55" s="393"/>
      <c r="M55" s="393"/>
      <c r="N55" s="393"/>
      <c r="O55" s="393"/>
    </row>
    <row r="56" spans="2:15">
      <c r="B56" s="393"/>
      <c r="C56" s="393"/>
      <c r="D56" s="393"/>
      <c r="E56" s="393"/>
      <c r="F56" s="393"/>
      <c r="G56" s="393"/>
      <c r="H56" s="393"/>
      <c r="I56" s="393"/>
      <c r="J56" s="393"/>
      <c r="K56" s="393"/>
      <c r="L56" s="393"/>
      <c r="M56" s="393"/>
      <c r="N56" s="393"/>
      <c r="O56" s="393"/>
    </row>
    <row r="57" spans="2:15">
      <c r="B57" s="393"/>
      <c r="C57" s="393"/>
      <c r="D57" s="393"/>
      <c r="E57" s="393"/>
      <c r="F57" s="393"/>
      <c r="G57" s="393"/>
      <c r="H57" s="393"/>
      <c r="I57" s="393"/>
      <c r="J57" s="393"/>
      <c r="K57" s="393"/>
      <c r="L57" s="393"/>
      <c r="M57" s="393"/>
      <c r="N57" s="393"/>
      <c r="O57" s="393"/>
    </row>
    <row r="58" spans="2:15">
      <c r="B58" s="393"/>
      <c r="C58" s="393"/>
      <c r="D58" s="393"/>
      <c r="E58" s="393"/>
      <c r="F58" s="393"/>
      <c r="G58" s="393"/>
      <c r="H58" s="393"/>
      <c r="I58" s="393"/>
      <c r="J58" s="393"/>
      <c r="K58" s="393"/>
      <c r="L58" s="393"/>
      <c r="M58" s="393"/>
      <c r="N58" s="393"/>
      <c r="O58" s="393"/>
    </row>
    <row r="59" spans="2:15">
      <c r="B59" s="393"/>
      <c r="C59" s="393"/>
      <c r="D59" s="393"/>
      <c r="E59" s="393"/>
      <c r="F59" s="393"/>
      <c r="G59" s="393"/>
      <c r="H59" s="393"/>
      <c r="I59" s="393"/>
      <c r="J59" s="393"/>
      <c r="K59" s="393"/>
      <c r="L59" s="393"/>
      <c r="M59" s="393"/>
      <c r="N59" s="393"/>
      <c r="O59" s="393"/>
    </row>
    <row r="60" spans="2:15">
      <c r="B60" s="393"/>
      <c r="C60" s="393"/>
      <c r="D60" s="393"/>
      <c r="E60" s="393"/>
      <c r="F60" s="393"/>
      <c r="G60" s="393"/>
      <c r="H60" s="393"/>
      <c r="I60" s="393"/>
      <c r="J60" s="393"/>
      <c r="K60" s="393"/>
      <c r="L60" s="393"/>
      <c r="M60" s="393"/>
      <c r="N60" s="393"/>
      <c r="O60" s="393"/>
    </row>
    <row r="61" spans="2:15">
      <c r="B61" s="393"/>
      <c r="C61" s="393"/>
      <c r="D61" s="393"/>
      <c r="E61" s="393"/>
      <c r="F61" s="393"/>
      <c r="G61" s="393"/>
      <c r="H61" s="393"/>
      <c r="I61" s="393"/>
      <c r="J61" s="393"/>
      <c r="K61" s="393"/>
      <c r="L61" s="393"/>
      <c r="M61" s="393"/>
      <c r="N61" s="393"/>
      <c r="O61" s="393"/>
    </row>
  </sheetData>
  <sheetProtection password="83B8" sheet="1" selectLockedCells="1" formatCells="0" autoFilter="0"/>
  <mergeCells count="22">
    <mergeCell ref="D1:F1"/>
    <mergeCell ref="G1:I1"/>
    <mergeCell ref="J1:L1"/>
    <mergeCell ref="M1:O1"/>
    <mergeCell ref="E2:F2"/>
    <mergeCell ref="H2:I2"/>
    <mergeCell ref="K2:L2"/>
    <mergeCell ref="N2:O2"/>
    <mergeCell ref="B1:B4"/>
    <mergeCell ref="C1:C4"/>
    <mergeCell ref="D2:D4"/>
    <mergeCell ref="E3:E4"/>
    <mergeCell ref="F3:F4"/>
    <mergeCell ref="G2:G4"/>
    <mergeCell ref="H3:H4"/>
    <mergeCell ref="I3:I4"/>
    <mergeCell ref="J2:J4"/>
    <mergeCell ref="K3:K4"/>
    <mergeCell ref="L3:L4"/>
    <mergeCell ref="M2:M4"/>
    <mergeCell ref="N3:N4"/>
    <mergeCell ref="O3:O4"/>
  </mergeCells>
  <conditionalFormatting sqref="D6">
    <cfRule type="expression" dxfId="4" priority="412" stopIfTrue="1">
      <formula>$D$6-$F$6&lt;$G$6-$I$6</formula>
    </cfRule>
  </conditionalFormatting>
  <conditionalFormatting sqref="E6:G6">
    <cfRule type="cellIs" dxfId="0" priority="431" stopIfTrue="1" operator="greaterThan">
      <formula>$D$6</formula>
    </cfRule>
  </conditionalFormatting>
  <conditionalFormatting sqref="I6">
    <cfRule type="cellIs" dxfId="0" priority="440" stopIfTrue="1" operator="greaterThan">
      <formula>$F$6</formula>
    </cfRule>
    <cfRule type="cellIs" dxfId="0" priority="441" stopIfTrue="1" operator="greaterThan">
      <formula>$G$6</formula>
    </cfRule>
  </conditionalFormatting>
  <conditionalFormatting sqref="J6">
    <cfRule type="expression" dxfId="4" priority="454" stopIfTrue="1">
      <formula>$J$6-$L$6&lt;$M$6-$O$6</formula>
    </cfRule>
  </conditionalFormatting>
  <conditionalFormatting sqref="K6:M6">
    <cfRule type="cellIs" dxfId="0" priority="463" stopIfTrue="1" operator="greaterThan">
      <formula>$J$6</formula>
    </cfRule>
  </conditionalFormatting>
  <conditionalFormatting sqref="O6">
    <cfRule type="cellIs" dxfId="0" priority="477" stopIfTrue="1" operator="greaterThan">
      <formula>$L$6</formula>
    </cfRule>
    <cfRule type="cellIs" dxfId="0" priority="478" stopIfTrue="1" operator="greaterThan">
      <formula>$M$6</formula>
    </cfRule>
  </conditionalFormatting>
  <conditionalFormatting sqref="D7">
    <cfRule type="expression" dxfId="4" priority="413" stopIfTrue="1">
      <formula>$D$7-$F$7&lt;$G$7-$I$7</formula>
    </cfRule>
  </conditionalFormatting>
  <conditionalFormatting sqref="E7:G7">
    <cfRule type="cellIs" dxfId="0" priority="432" stopIfTrue="1" operator="greaterThan">
      <formula>$D$7</formula>
    </cfRule>
  </conditionalFormatting>
  <conditionalFormatting sqref="I7">
    <cfRule type="cellIs" dxfId="0" priority="442" stopIfTrue="1" operator="greaterThan">
      <formula>$F$7</formula>
    </cfRule>
    <cfRule type="cellIs" dxfId="0" priority="443" stopIfTrue="1" operator="greaterThan">
      <formula>$G$7</formula>
    </cfRule>
  </conditionalFormatting>
  <conditionalFormatting sqref="J7">
    <cfRule type="expression" dxfId="4" priority="455" stopIfTrue="1">
      <formula>$J$7-$L$7&lt;$M$7-$O$7</formula>
    </cfRule>
  </conditionalFormatting>
  <conditionalFormatting sqref="K7:M7">
    <cfRule type="cellIs" dxfId="0" priority="464" stopIfTrue="1" operator="greaterThan">
      <formula>$J$7</formula>
    </cfRule>
  </conditionalFormatting>
  <conditionalFormatting sqref="O7">
    <cfRule type="cellIs" dxfId="0" priority="479" stopIfTrue="1" operator="greaterThan">
      <formula>$L$7</formula>
    </cfRule>
    <cfRule type="cellIs" dxfId="0" priority="480" stopIfTrue="1" operator="greaterThan">
      <formula>$M$7</formula>
    </cfRule>
  </conditionalFormatting>
  <conditionalFormatting sqref="D8">
    <cfRule type="expression" dxfId="4" priority="414" stopIfTrue="1">
      <formula>$D$8-$F$8&lt;$G$8-$I$8</formula>
    </cfRule>
  </conditionalFormatting>
  <conditionalFormatting sqref="E8:G8">
    <cfRule type="cellIs" dxfId="0" priority="433" stopIfTrue="1" operator="greaterThan">
      <formula>$D$8</formula>
    </cfRule>
  </conditionalFormatting>
  <conditionalFormatting sqref="I8">
    <cfRule type="cellIs" dxfId="0" priority="444" stopIfTrue="1" operator="greaterThan">
      <formula>$F$8</formula>
    </cfRule>
    <cfRule type="cellIs" dxfId="0" priority="445" stopIfTrue="1" operator="greaterThan">
      <formula>$G$8</formula>
    </cfRule>
  </conditionalFormatting>
  <conditionalFormatting sqref="J8">
    <cfRule type="expression" dxfId="4" priority="456" stopIfTrue="1">
      <formula>$J$8-$L$8&lt;$M$8-$O$8</formula>
    </cfRule>
  </conditionalFormatting>
  <conditionalFormatting sqref="K8:M8">
    <cfRule type="cellIs" dxfId="0" priority="465" stopIfTrue="1" operator="greaterThan">
      <formula>$J$8</formula>
    </cfRule>
  </conditionalFormatting>
  <conditionalFormatting sqref="O8">
    <cfRule type="cellIs" dxfId="0" priority="481" stopIfTrue="1" operator="greaterThan">
      <formula>$L$8</formula>
    </cfRule>
    <cfRule type="cellIs" dxfId="0" priority="482" stopIfTrue="1" operator="greaterThan">
      <formula>$M$8</formula>
    </cfRule>
  </conditionalFormatting>
  <conditionalFormatting sqref="D9">
    <cfRule type="expression" dxfId="4" priority="415" stopIfTrue="1">
      <formula>$D$9-$F$9&lt;$G$9-$I$9</formula>
    </cfRule>
  </conditionalFormatting>
  <conditionalFormatting sqref="E9:G9">
    <cfRule type="cellIs" dxfId="0" priority="434" stopIfTrue="1" operator="greaterThan">
      <formula>$D$9</formula>
    </cfRule>
  </conditionalFormatting>
  <conditionalFormatting sqref="I9">
    <cfRule type="cellIs" dxfId="0" priority="446" stopIfTrue="1" operator="greaterThan">
      <formula>$F$9</formula>
    </cfRule>
    <cfRule type="cellIs" dxfId="0" priority="447" stopIfTrue="1" operator="greaterThan">
      <formula>$G$9</formula>
    </cfRule>
  </conditionalFormatting>
  <conditionalFormatting sqref="J9">
    <cfRule type="expression" dxfId="4" priority="457" stopIfTrue="1">
      <formula>$J$9-$L$9&lt;$M$9-$O$9</formula>
    </cfRule>
  </conditionalFormatting>
  <conditionalFormatting sqref="K9:M9">
    <cfRule type="cellIs" dxfId="0" priority="466" stopIfTrue="1" operator="greaterThan">
      <formula>$J$9</formula>
    </cfRule>
  </conditionalFormatting>
  <conditionalFormatting sqref="O9">
    <cfRule type="cellIs" dxfId="0" priority="483" stopIfTrue="1" operator="greaterThan">
      <formula>$L$9</formula>
    </cfRule>
    <cfRule type="cellIs" dxfId="0" priority="484" stopIfTrue="1" operator="greaterThan">
      <formula>$M$9</formula>
    </cfRule>
  </conditionalFormatting>
  <conditionalFormatting sqref="D10">
    <cfRule type="expression" dxfId="4" priority="416" stopIfTrue="1">
      <formula>$D$10-$F$10&lt;$G$10-$I$10</formula>
    </cfRule>
  </conditionalFormatting>
  <conditionalFormatting sqref="E10:G10">
    <cfRule type="cellIs" dxfId="0" priority="103" stopIfTrue="1" operator="greaterThan">
      <formula>$D$10</formula>
    </cfRule>
  </conditionalFormatting>
  <conditionalFormatting sqref="I10">
    <cfRule type="cellIs" dxfId="0" priority="114" stopIfTrue="1" operator="greaterThan">
      <formula>$F$10</formula>
    </cfRule>
    <cfRule type="cellIs" dxfId="0" priority="115" stopIfTrue="1" operator="greaterThan">
      <formula>$G$10</formula>
    </cfRule>
  </conditionalFormatting>
  <conditionalFormatting sqref="J10">
    <cfRule type="expression" dxfId="4" priority="190" stopIfTrue="1">
      <formula>$J$10-$L$10&lt;$M$10-$O$10</formula>
    </cfRule>
  </conditionalFormatting>
  <conditionalFormatting sqref="K10:M10">
    <cfRule type="cellIs" dxfId="0" priority="127" stopIfTrue="1" operator="greaterThan">
      <formula>$J$10</formula>
    </cfRule>
  </conditionalFormatting>
  <conditionalFormatting sqref="O10">
    <cfRule type="cellIs" dxfId="0" priority="138" stopIfTrue="1" operator="greaterThan">
      <formula>$L$10</formula>
    </cfRule>
    <cfRule type="cellIs" dxfId="0" priority="139" stopIfTrue="1" operator="greaterThan">
      <formula>$M$10</formula>
    </cfRule>
  </conditionalFormatting>
  <conditionalFormatting sqref="D11">
    <cfRule type="expression" dxfId="4" priority="417" stopIfTrue="1">
      <formula>$D$11-$F$11&lt;$G$11-$I$11</formula>
    </cfRule>
  </conditionalFormatting>
  <conditionalFormatting sqref="E11:G11">
    <cfRule type="cellIs" dxfId="0" priority="104" stopIfTrue="1" operator="greaterThan">
      <formula>$D$11</formula>
    </cfRule>
  </conditionalFormatting>
  <conditionalFormatting sqref="I11">
    <cfRule type="cellIs" dxfId="0" priority="116" stopIfTrue="1" operator="greaterThan">
      <formula>$F$11</formula>
    </cfRule>
    <cfRule type="cellIs" dxfId="0" priority="117" stopIfTrue="1" operator="greaterThan">
      <formula>$G$11</formula>
    </cfRule>
  </conditionalFormatting>
  <conditionalFormatting sqref="J11">
    <cfRule type="expression" dxfId="4" priority="458" stopIfTrue="1">
      <formula>$J$11-$L$11&lt;$M$11-$O$11</formula>
    </cfRule>
  </conditionalFormatting>
  <conditionalFormatting sqref="K11:M11">
    <cfRule type="cellIs" dxfId="0" priority="128" stopIfTrue="1" operator="greaterThan">
      <formula>$J$11</formula>
    </cfRule>
  </conditionalFormatting>
  <conditionalFormatting sqref="O11">
    <cfRule type="cellIs" dxfId="0" priority="140" stopIfTrue="1" operator="greaterThan">
      <formula>$L$11</formula>
    </cfRule>
    <cfRule type="cellIs" dxfId="0" priority="141" stopIfTrue="1" operator="greaterThan">
      <formula>$M$11</formula>
    </cfRule>
  </conditionalFormatting>
  <conditionalFormatting sqref="D12">
    <cfRule type="expression" dxfId="4" priority="418" stopIfTrue="1">
      <formula>$D$12-$F$12&lt;$G$12-$I$12</formula>
    </cfRule>
  </conditionalFormatting>
  <conditionalFormatting sqref="E12:G12">
    <cfRule type="cellIs" dxfId="0" priority="105" stopIfTrue="1" operator="greaterThan">
      <formula>$D$12</formula>
    </cfRule>
  </conditionalFormatting>
  <conditionalFormatting sqref="I12">
    <cfRule type="cellIs" dxfId="0" priority="118" stopIfTrue="1" operator="greaterThan">
      <formula>$F$12</formula>
    </cfRule>
    <cfRule type="cellIs" dxfId="0" priority="119" stopIfTrue="1" operator="greaterThan">
      <formula>$G$12</formula>
    </cfRule>
  </conditionalFormatting>
  <conditionalFormatting sqref="J12">
    <cfRule type="expression" dxfId="4" priority="192" stopIfTrue="1">
      <formula>$J$12-$L$12&lt;$M$12-$O$12</formula>
    </cfRule>
  </conditionalFormatting>
  <conditionalFormatting sqref="K12:M12">
    <cfRule type="cellIs" dxfId="0" priority="129" stopIfTrue="1" operator="greaterThan">
      <formula>$J$12</formula>
    </cfRule>
  </conditionalFormatting>
  <conditionalFormatting sqref="O12">
    <cfRule type="cellIs" dxfId="0" priority="142" stopIfTrue="1" operator="greaterThan">
      <formula>$L$12</formula>
    </cfRule>
    <cfRule type="cellIs" dxfId="0" priority="143" stopIfTrue="1" operator="greaterThan">
      <formula>$M$12</formula>
    </cfRule>
  </conditionalFormatting>
  <conditionalFormatting sqref="D13">
    <cfRule type="expression" dxfId="4" priority="419" stopIfTrue="1">
      <formula>$D$13-$F$13&lt;$G$13-$I$13</formula>
    </cfRule>
  </conditionalFormatting>
  <conditionalFormatting sqref="E13:G13">
    <cfRule type="cellIs" dxfId="0" priority="106" stopIfTrue="1" operator="greaterThan">
      <formula>$D$13</formula>
    </cfRule>
  </conditionalFormatting>
  <conditionalFormatting sqref="I13">
    <cfRule type="cellIs" dxfId="0" priority="120" stopIfTrue="1" operator="greaterThan">
      <formula>$F$13</formula>
    </cfRule>
    <cfRule type="cellIs" dxfId="0" priority="121" stopIfTrue="1" operator="greaterThan">
      <formula>$G$13</formula>
    </cfRule>
  </conditionalFormatting>
  <conditionalFormatting sqref="J13">
    <cfRule type="expression" dxfId="4" priority="193" stopIfTrue="1">
      <formula>$J$13-$L$13&lt;$M$13-$O$13</formula>
    </cfRule>
  </conditionalFormatting>
  <conditionalFormatting sqref="K13:M13">
    <cfRule type="cellIs" dxfId="0" priority="130" stopIfTrue="1" operator="greaterThan">
      <formula>$J$13</formula>
    </cfRule>
  </conditionalFormatting>
  <conditionalFormatting sqref="O13">
    <cfRule type="cellIs" dxfId="0" priority="144" stopIfTrue="1" operator="greaterThan">
      <formula>$L$13</formula>
    </cfRule>
    <cfRule type="cellIs" dxfId="0" priority="145" stopIfTrue="1" operator="greaterThan">
      <formula>$M$13</formula>
    </cfRule>
  </conditionalFormatting>
  <conditionalFormatting sqref="D14">
    <cfRule type="expression" dxfId="4" priority="420" stopIfTrue="1">
      <formula>$D$14-$F$14&lt;$G$14-$I$14</formula>
    </cfRule>
  </conditionalFormatting>
  <conditionalFormatting sqref="E14:G14">
    <cfRule type="cellIs" dxfId="0" priority="107" stopIfTrue="1" operator="greaterThan">
      <formula>$D$14</formula>
    </cfRule>
  </conditionalFormatting>
  <conditionalFormatting sqref="I14">
    <cfRule type="cellIs" dxfId="0" priority="122" stopIfTrue="1" operator="greaterThan">
      <formula>$F$14</formula>
    </cfRule>
    <cfRule type="cellIs" dxfId="0" priority="123" stopIfTrue="1" operator="greaterThan">
      <formula>$G$14</formula>
    </cfRule>
  </conditionalFormatting>
  <conditionalFormatting sqref="J14">
    <cfRule type="expression" dxfId="4" priority="194" stopIfTrue="1">
      <formula>$J$14-$L$14&lt;$M$14-$O$14</formula>
    </cfRule>
  </conditionalFormatting>
  <conditionalFormatting sqref="K14:M14">
    <cfRule type="cellIs" dxfId="0" priority="131" stopIfTrue="1" operator="greaterThan">
      <formula>$J$14</formula>
    </cfRule>
  </conditionalFormatting>
  <conditionalFormatting sqref="O14">
    <cfRule type="cellIs" dxfId="0" priority="146" stopIfTrue="1" operator="greaterThan">
      <formula>$L$14</formula>
    </cfRule>
    <cfRule type="cellIs" dxfId="0" priority="147" stopIfTrue="1" operator="greaterThan">
      <formula>$M$14</formula>
    </cfRule>
  </conditionalFormatting>
  <conditionalFormatting sqref="D15">
    <cfRule type="expression" dxfId="4" priority="421" stopIfTrue="1">
      <formula>$D$15-$F$15&lt;$G$15-$I$15</formula>
    </cfRule>
  </conditionalFormatting>
  <conditionalFormatting sqref="E15:G15">
    <cfRule type="cellIs" dxfId="0" priority="240" stopIfTrue="1" operator="greaterThan">
      <formula>$D$15</formula>
    </cfRule>
  </conditionalFormatting>
  <conditionalFormatting sqref="I15">
    <cfRule type="cellIs" dxfId="0" priority="241" stopIfTrue="1" operator="greaterThan">
      <formula>$F$15</formula>
    </cfRule>
    <cfRule type="cellIs" dxfId="0" priority="242" stopIfTrue="1" operator="greaterThan">
      <formula>$G$15</formula>
    </cfRule>
  </conditionalFormatting>
  <conditionalFormatting sqref="J15">
    <cfRule type="expression" dxfId="4" priority="243" stopIfTrue="1">
      <formula>$J$15-$L$15&lt;$M$15-$O$15</formula>
    </cfRule>
  </conditionalFormatting>
  <conditionalFormatting sqref="K15:M15">
    <cfRule type="cellIs" dxfId="0" priority="244" stopIfTrue="1" operator="greaterThan">
      <formula>$J$15</formula>
    </cfRule>
  </conditionalFormatting>
  <conditionalFormatting sqref="O15">
    <cfRule type="cellIs" dxfId="0" priority="245" stopIfTrue="1" operator="greaterThan">
      <formula>$L$15</formula>
    </cfRule>
    <cfRule type="cellIs" dxfId="0" priority="246" stopIfTrue="1" operator="greaterThan">
      <formula>$M$15</formula>
    </cfRule>
  </conditionalFormatting>
  <conditionalFormatting sqref="D16">
    <cfRule type="expression" dxfId="4" priority="422" stopIfTrue="1">
      <formula>$D$16-$F$16&lt;$G$16-$I$16</formula>
    </cfRule>
  </conditionalFormatting>
  <conditionalFormatting sqref="E16:G16">
    <cfRule type="cellIs" dxfId="0" priority="254" stopIfTrue="1" operator="greaterThan">
      <formula>$D$16</formula>
    </cfRule>
  </conditionalFormatting>
  <conditionalFormatting sqref="I16">
    <cfRule type="cellIs" dxfId="0" priority="255" stopIfTrue="1" operator="greaterThan">
      <formula>$F$16</formula>
    </cfRule>
    <cfRule type="cellIs" dxfId="0" priority="256" stopIfTrue="1" operator="greaterThan">
      <formula>$G$16</formula>
    </cfRule>
  </conditionalFormatting>
  <conditionalFormatting sqref="J16">
    <cfRule type="expression" dxfId="4" priority="257" stopIfTrue="1">
      <formula>$J$16-$L$16&lt;$M$16-$O$16</formula>
    </cfRule>
  </conditionalFormatting>
  <conditionalFormatting sqref="K16:M16">
    <cfRule type="cellIs" dxfId="0" priority="258" stopIfTrue="1" operator="greaterThan">
      <formula>$J$16</formula>
    </cfRule>
  </conditionalFormatting>
  <conditionalFormatting sqref="O16">
    <cfRule type="cellIs" dxfId="0" priority="259" stopIfTrue="1" operator="greaterThan">
      <formula>$L$16</formula>
    </cfRule>
    <cfRule type="cellIs" dxfId="0" priority="260" stopIfTrue="1" operator="greaterThan">
      <formula>$M$16</formula>
    </cfRule>
  </conditionalFormatting>
  <conditionalFormatting sqref="D17">
    <cfRule type="expression" dxfId="4" priority="423" stopIfTrue="1">
      <formula>$D$17-$F$17&lt;$G$17-$I$17</formula>
    </cfRule>
  </conditionalFormatting>
  <conditionalFormatting sqref="E17:G17">
    <cfRule type="cellIs" dxfId="0" priority="268" stopIfTrue="1" operator="greaterThan">
      <formula>$D$17</formula>
    </cfRule>
  </conditionalFormatting>
  <conditionalFormatting sqref="I17">
    <cfRule type="cellIs" dxfId="0" priority="269" stopIfTrue="1" operator="greaterThan">
      <formula>$F$17</formula>
    </cfRule>
    <cfRule type="cellIs" dxfId="0" priority="270" stopIfTrue="1" operator="greaterThan">
      <formula>$G$17</formula>
    </cfRule>
  </conditionalFormatting>
  <conditionalFormatting sqref="J17">
    <cfRule type="expression" dxfId="4" priority="271" stopIfTrue="1">
      <formula>$J$17-$L$17&lt;$M$17-$O$17</formula>
    </cfRule>
  </conditionalFormatting>
  <conditionalFormatting sqref="K17:M17">
    <cfRule type="cellIs" dxfId="0" priority="272" stopIfTrue="1" operator="greaterThan">
      <formula>$J$17</formula>
    </cfRule>
  </conditionalFormatting>
  <conditionalFormatting sqref="O17">
    <cfRule type="cellIs" dxfId="0" priority="273" stopIfTrue="1" operator="greaterThan">
      <formula>$L$17</formula>
    </cfRule>
    <cfRule type="cellIs" dxfId="0" priority="274" stopIfTrue="1" operator="greaterThan">
      <formula>$M$17</formula>
    </cfRule>
  </conditionalFormatting>
  <conditionalFormatting sqref="D18">
    <cfRule type="expression" dxfId="4" priority="424" stopIfTrue="1">
      <formula>$D$18-$F$18&lt;$G$18-$I$18</formula>
    </cfRule>
  </conditionalFormatting>
  <conditionalFormatting sqref="E18:G18">
    <cfRule type="cellIs" dxfId="0" priority="282" stopIfTrue="1" operator="greaterThan">
      <formula>$D$18</formula>
    </cfRule>
  </conditionalFormatting>
  <conditionalFormatting sqref="I18">
    <cfRule type="cellIs" dxfId="0" priority="283" stopIfTrue="1" operator="greaterThan">
      <formula>$F$18</formula>
    </cfRule>
    <cfRule type="cellIs" dxfId="0" priority="284" stopIfTrue="1" operator="greaterThan">
      <formula>$G$18</formula>
    </cfRule>
  </conditionalFormatting>
  <conditionalFormatting sqref="J18">
    <cfRule type="expression" dxfId="4" priority="285" stopIfTrue="1">
      <formula>$J$18-$L$18&lt;$M$18-$O$18</formula>
    </cfRule>
  </conditionalFormatting>
  <conditionalFormatting sqref="K18:M18">
    <cfRule type="cellIs" dxfId="0" priority="286" stopIfTrue="1" operator="greaterThan">
      <formula>$J$18</formula>
    </cfRule>
  </conditionalFormatting>
  <conditionalFormatting sqref="O18">
    <cfRule type="cellIs" dxfId="0" priority="287" stopIfTrue="1" operator="greaterThan">
      <formula>$L$18</formula>
    </cfRule>
    <cfRule type="cellIs" dxfId="0" priority="288" stopIfTrue="1" operator="greaterThan">
      <formula>$M$18</formula>
    </cfRule>
  </conditionalFormatting>
  <conditionalFormatting sqref="D19">
    <cfRule type="expression" dxfId="4" priority="425" stopIfTrue="1">
      <formula>$D$19-$F$19&lt;$G$19-$I$19</formula>
    </cfRule>
  </conditionalFormatting>
  <conditionalFormatting sqref="E19:G19">
    <cfRule type="cellIs" dxfId="0" priority="296" stopIfTrue="1" operator="greaterThan">
      <formula>$D$19</formula>
    </cfRule>
  </conditionalFormatting>
  <conditionalFormatting sqref="I19">
    <cfRule type="cellIs" dxfId="0" priority="297" stopIfTrue="1" operator="greaterThan">
      <formula>$F$19</formula>
    </cfRule>
    <cfRule type="cellIs" dxfId="0" priority="298" stopIfTrue="1" operator="greaterThan">
      <formula>$G$19</formula>
    </cfRule>
  </conditionalFormatting>
  <conditionalFormatting sqref="J19">
    <cfRule type="expression" dxfId="4" priority="299" stopIfTrue="1">
      <formula>$J$19-$L$19&lt;$M$19-$O$19</formula>
    </cfRule>
  </conditionalFormatting>
  <conditionalFormatting sqref="K19:M19">
    <cfRule type="cellIs" dxfId="0" priority="300" stopIfTrue="1" operator="greaterThan">
      <formula>$J$19</formula>
    </cfRule>
  </conditionalFormatting>
  <conditionalFormatting sqref="O19">
    <cfRule type="cellIs" dxfId="0" priority="301" stopIfTrue="1" operator="greaterThan">
      <formula>$L$19</formula>
    </cfRule>
    <cfRule type="cellIs" dxfId="0" priority="302" stopIfTrue="1" operator="greaterThan">
      <formula>$M$19</formula>
    </cfRule>
  </conditionalFormatting>
  <conditionalFormatting sqref="D20">
    <cfRule type="expression" dxfId="4" priority="427" stopIfTrue="1">
      <formula>$D$20-$F$20&lt;$G$20-$I$20</formula>
    </cfRule>
    <cfRule type="cellIs" dxfId="0" priority="428" stopIfTrue="1" operator="greaterThan">
      <formula>$D$19</formula>
    </cfRule>
  </conditionalFormatting>
  <conditionalFormatting sqref="E20:G20">
    <cfRule type="cellIs" dxfId="0" priority="310" stopIfTrue="1" operator="greaterThan">
      <formula>$D$20</formula>
    </cfRule>
  </conditionalFormatting>
  <conditionalFormatting sqref="I20">
    <cfRule type="cellIs" dxfId="0" priority="448" stopIfTrue="1" operator="greaterThan">
      <formula>$F$20</formula>
    </cfRule>
    <cfRule type="cellIs" dxfId="0" priority="449" stopIfTrue="1" operator="greaterThan">
      <formula>$G$20</formula>
    </cfRule>
    <cfRule type="cellIs" dxfId="0" priority="450" stopIfTrue="1" operator="greaterThan">
      <formula>$I$19</formula>
    </cfRule>
  </conditionalFormatting>
  <conditionalFormatting sqref="J20">
    <cfRule type="expression" dxfId="4" priority="459" stopIfTrue="1">
      <formula>$J$20-$L$20&lt;$M$20-$O$20</formula>
    </cfRule>
    <cfRule type="cellIs" dxfId="0" priority="460" stopIfTrue="1" operator="greaterThan">
      <formula>$J$19</formula>
    </cfRule>
  </conditionalFormatting>
  <conditionalFormatting sqref="K20">
    <cfRule type="cellIs" dxfId="0" priority="314" stopIfTrue="1" operator="greaterThan">
      <formula>$J$20</formula>
    </cfRule>
  </conditionalFormatting>
  <conditionalFormatting sqref="L20">
    <cfRule type="cellIs" dxfId="0" priority="469" stopIfTrue="1" operator="greaterThan">
      <formula>$J$20</formula>
    </cfRule>
    <cfRule type="cellIs" dxfId="0" priority="470" stopIfTrue="1" operator="greaterThan">
      <formula>$L$19</formula>
    </cfRule>
  </conditionalFormatting>
  <conditionalFormatting sqref="M20">
    <cfRule type="cellIs" dxfId="0" priority="471" stopIfTrue="1" operator="greaterThan">
      <formula>$J$20</formula>
    </cfRule>
    <cfRule type="cellIs" dxfId="0" priority="472" stopIfTrue="1" operator="greaterThan">
      <formula>$M$19</formula>
    </cfRule>
  </conditionalFormatting>
  <conditionalFormatting sqref="O20">
    <cfRule type="cellIs" dxfId="0" priority="485" stopIfTrue="1" operator="greaterThan">
      <formula>$L$20</formula>
    </cfRule>
    <cfRule type="cellIs" dxfId="0" priority="486" stopIfTrue="1" operator="greaterThan">
      <formula>$M$20</formula>
    </cfRule>
    <cfRule type="cellIs" dxfId="0" priority="487" stopIfTrue="1" operator="greaterThan">
      <formula>$O$19</formula>
    </cfRule>
  </conditionalFormatting>
  <conditionalFormatting sqref="D21">
    <cfRule type="expression" dxfId="4" priority="426" stopIfTrue="1">
      <formula>$D$21-$F$21&lt;$G$21-$I$21</formula>
    </cfRule>
  </conditionalFormatting>
  <conditionalFormatting sqref="E21:G21">
    <cfRule type="cellIs" dxfId="0" priority="324" stopIfTrue="1" operator="greaterThan">
      <formula>$D$21</formula>
    </cfRule>
  </conditionalFormatting>
  <conditionalFormatting sqref="I21">
    <cfRule type="cellIs" dxfId="0" priority="325" stopIfTrue="1" operator="greaterThan">
      <formula>$F$21</formula>
    </cfRule>
    <cfRule type="cellIs" dxfId="0" priority="326" stopIfTrue="1" operator="greaterThan">
      <formula>$G$21</formula>
    </cfRule>
  </conditionalFormatting>
  <conditionalFormatting sqref="J21">
    <cfRule type="expression" dxfId="4" priority="327" stopIfTrue="1">
      <formula>$J$21-$L$21&lt;$M$21-$O$21</formula>
    </cfRule>
  </conditionalFormatting>
  <conditionalFormatting sqref="K21:M21">
    <cfRule type="cellIs" dxfId="0" priority="328" stopIfTrue="1" operator="greaterThan">
      <formula>$J$21</formula>
    </cfRule>
  </conditionalFormatting>
  <conditionalFormatting sqref="O21">
    <cfRule type="cellIs" dxfId="0" priority="329" stopIfTrue="1" operator="greaterThan">
      <formula>$L$21</formula>
    </cfRule>
    <cfRule type="cellIs" dxfId="0" priority="330" stopIfTrue="1" operator="greaterThan">
      <formula>$M$21</formula>
    </cfRule>
  </conditionalFormatting>
  <conditionalFormatting sqref="D22">
    <cfRule type="expression" dxfId="4" priority="429" stopIfTrue="1">
      <formula>$D$22-$F$22&lt;$G$22-$I$22</formula>
    </cfRule>
    <cfRule type="cellIs" dxfId="0" priority="430" stopIfTrue="1" operator="greaterThan">
      <formula>$D$21</formula>
    </cfRule>
  </conditionalFormatting>
  <conditionalFormatting sqref="E22">
    <cfRule type="cellIs" dxfId="0" priority="435" stopIfTrue="1" operator="greaterThan">
      <formula>$E$21</formula>
    </cfRule>
    <cfRule type="cellIs" dxfId="0" priority="436" stopIfTrue="1" operator="greaterThan">
      <formula>$D$22</formula>
    </cfRule>
  </conditionalFormatting>
  <conditionalFormatting sqref="F22">
    <cfRule type="cellIs" dxfId="0" priority="411" stopIfTrue="1" operator="greaterThan">
      <formula>$F$21</formula>
    </cfRule>
  </conditionalFormatting>
  <conditionalFormatting sqref="G22">
    <cfRule type="cellIs" dxfId="0" priority="437" stopIfTrue="1" operator="greaterThan">
      <formula>$G$21</formula>
    </cfRule>
    <cfRule type="cellIs" dxfId="0" priority="438" stopIfTrue="1" operator="greaterThan">
      <formula>$D$22</formula>
    </cfRule>
  </conditionalFormatting>
  <conditionalFormatting sqref="I22">
    <cfRule type="cellIs" dxfId="0" priority="451" stopIfTrue="1" operator="greaterThan">
      <formula>$I$21</formula>
    </cfRule>
    <cfRule type="cellIs" dxfId="0" priority="452" stopIfTrue="1" operator="greaterThan">
      <formula>$F$22</formula>
    </cfRule>
    <cfRule type="cellIs" dxfId="0" priority="453" stopIfTrue="1" operator="greaterThan">
      <formula>$G$22</formula>
    </cfRule>
  </conditionalFormatting>
  <conditionalFormatting sqref="J22">
    <cfRule type="expression" dxfId="4" priority="461" stopIfTrue="1">
      <formula>$J$22-$L$22&lt;$M$22-$O$22</formula>
    </cfRule>
    <cfRule type="cellIs" dxfId="0" priority="462" stopIfTrue="1" operator="greaterThan">
      <formula>$J$21</formula>
    </cfRule>
  </conditionalFormatting>
  <conditionalFormatting sqref="K22">
    <cfRule type="cellIs" dxfId="0" priority="467" stopIfTrue="1" operator="greaterThan">
      <formula>$K$21</formula>
    </cfRule>
    <cfRule type="cellIs" dxfId="0" priority="468" stopIfTrue="1" operator="greaterThan">
      <formula>$J$22</formula>
    </cfRule>
  </conditionalFormatting>
  <conditionalFormatting sqref="L22">
    <cfRule type="cellIs" dxfId="0" priority="331" stopIfTrue="1" operator="greaterThan">
      <formula>$L$21</formula>
    </cfRule>
    <cfRule type="cellIs" dxfId="0" priority="332" stopIfTrue="1" operator="greaterThan">
      <formula>J$22</formula>
    </cfRule>
  </conditionalFormatting>
  <conditionalFormatting sqref="M22">
    <cfRule type="cellIs" dxfId="0" priority="473" stopIfTrue="1" operator="greaterThan">
      <formula>$M$21</formula>
    </cfRule>
    <cfRule type="cellIs" dxfId="0" priority="474" stopIfTrue="1" operator="greaterThan">
      <formula>$J$22</formula>
    </cfRule>
  </conditionalFormatting>
  <conditionalFormatting sqref="O22">
    <cfRule type="cellIs" dxfId="0" priority="488" stopIfTrue="1" operator="greaterThan">
      <formula>$O$21</formula>
    </cfRule>
    <cfRule type="cellIs" dxfId="0" priority="489" stopIfTrue="1" operator="greaterThan">
      <formula>$L$22</formula>
    </cfRule>
    <cfRule type="cellIs" dxfId="0" priority="490" stopIfTrue="1" operator="greaterThan">
      <formula>$M$22</formula>
    </cfRule>
  </conditionalFormatting>
  <conditionalFormatting sqref="H6:H22">
    <cfRule type="cellIs" dxfId="0" priority="439" stopIfTrue="1" operator="greaterThan">
      <formula>$E$6</formula>
    </cfRule>
  </conditionalFormatting>
  <conditionalFormatting sqref="N6:N22">
    <cfRule type="cellIs" dxfId="0" priority="475" stopIfTrue="1" operator="greaterThan">
      <formula>$K$6</formula>
    </cfRule>
    <cfRule type="cellIs" dxfId="0" priority="476" stopIfTrue="1" operator="greaterThan">
      <formula>$M$6</formula>
    </cfRule>
  </conditionalFormatting>
  <pageMargins left="0.787402" right="0" top="0.433071" bottom="0" header="0" footer="0"/>
  <pageSetup paperSize="1" scale="80" orientation="landscape" useFirstPageNumber="1" horizontalDpi="600" verticalDpi="12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1"/>
  <sheetViews>
    <sheetView zoomScale="90" zoomScaleNormal="90" workbookViewId="0">
      <selection activeCell="C18" sqref="C18"/>
    </sheetView>
  </sheetViews>
  <sheetFormatPr defaultColWidth="9" defaultRowHeight="12.75" customHeight="1"/>
  <cols>
    <col min="1" max="1" width="7.28888888888889" style="354" customWidth="1"/>
    <col min="2" max="2" width="5" style="354" customWidth="1"/>
    <col min="3" max="3" width="32.5666666666667" style="354" customWidth="1"/>
    <col min="4" max="5" width="8.56666666666667" style="354" customWidth="1"/>
    <col min="6" max="6" width="8.85555555555556" style="354" customWidth="1"/>
    <col min="7" max="7" width="8" style="354" customWidth="1"/>
    <col min="8" max="8" width="0.144444444444444" style="354" customWidth="1"/>
    <col min="9" max="9" width="8.71111111111111" style="354" customWidth="1"/>
    <col min="10" max="11" width="10.4222222222222" style="354" customWidth="1"/>
    <col min="12" max="12" width="8.71111111111111" style="354" customWidth="1"/>
    <col min="13" max="13" width="7.71111111111111" style="354" customWidth="1"/>
    <col min="14" max="14" width="0.288888888888889" style="354" customWidth="1"/>
    <col min="15" max="15" width="8.71111111111111" style="354" customWidth="1"/>
    <col min="16" max="16" width="1.14444444444444" style="354" customWidth="1"/>
    <col min="17" max="257" width="9.14444444444444" style="354" customWidth="1"/>
  </cols>
  <sheetData>
    <row r="1" ht="87.75" customHeight="1" spans="2:15">
      <c r="B1" s="355" t="s">
        <v>320</v>
      </c>
      <c r="C1" s="356" t="s">
        <v>321</v>
      </c>
      <c r="D1" s="357" t="s">
        <v>322</v>
      </c>
      <c r="E1" s="358"/>
      <c r="F1" s="359"/>
      <c r="G1" s="360" t="s">
        <v>323</v>
      </c>
      <c r="H1" s="361"/>
      <c r="I1" s="394"/>
      <c r="J1" s="356" t="s">
        <v>324</v>
      </c>
      <c r="K1" s="358"/>
      <c r="L1" s="359"/>
      <c r="M1" s="360" t="s">
        <v>325</v>
      </c>
      <c r="N1" s="361"/>
      <c r="O1" s="394"/>
    </row>
    <row r="2" ht="46.5" customHeight="1" spans="2:15">
      <c r="B2" s="362"/>
      <c r="C2" s="363"/>
      <c r="D2" s="364" t="s">
        <v>326</v>
      </c>
      <c r="E2" s="363" t="s">
        <v>327</v>
      </c>
      <c r="F2" s="365"/>
      <c r="G2" s="366" t="s">
        <v>326</v>
      </c>
      <c r="H2" s="363" t="s">
        <v>355</v>
      </c>
      <c r="I2" s="365"/>
      <c r="J2" s="366" t="s">
        <v>326</v>
      </c>
      <c r="K2" s="363" t="s">
        <v>330</v>
      </c>
      <c r="L2" s="365"/>
      <c r="M2" s="366" t="s">
        <v>326</v>
      </c>
      <c r="N2" s="395" t="s">
        <v>331</v>
      </c>
      <c r="O2" s="252"/>
    </row>
    <row r="3" ht="17.25" customHeight="1" spans="2:15">
      <c r="B3" s="362"/>
      <c r="C3" s="363"/>
      <c r="D3" s="367"/>
      <c r="E3" s="368" t="s">
        <v>332</v>
      </c>
      <c r="F3" s="368" t="s">
        <v>336</v>
      </c>
      <c r="G3" s="369"/>
      <c r="H3" s="370"/>
      <c r="I3" s="327" t="s">
        <v>334</v>
      </c>
      <c r="J3" s="369"/>
      <c r="K3" s="368" t="s">
        <v>345</v>
      </c>
      <c r="L3" s="368" t="s">
        <v>333</v>
      </c>
      <c r="M3" s="369"/>
      <c r="N3" s="368"/>
      <c r="O3" s="368" t="s">
        <v>356</v>
      </c>
    </row>
    <row r="4" ht="104.25" customHeight="1" spans="2:15">
      <c r="B4" s="371"/>
      <c r="C4" s="372"/>
      <c r="D4" s="373"/>
      <c r="E4" s="374"/>
      <c r="F4" s="374"/>
      <c r="G4" s="375"/>
      <c r="H4" s="376"/>
      <c r="I4" s="396"/>
      <c r="J4" s="375"/>
      <c r="K4" s="374"/>
      <c r="L4" s="374"/>
      <c r="M4" s="375"/>
      <c r="N4" s="374"/>
      <c r="O4" s="374"/>
    </row>
    <row r="5" ht="13.5" spans="2:15">
      <c r="B5" s="377" t="s">
        <v>68</v>
      </c>
      <c r="C5" s="378" t="s">
        <v>69</v>
      </c>
      <c r="D5" s="377">
        <v>1</v>
      </c>
      <c r="E5" s="379">
        <v>2</v>
      </c>
      <c r="F5" s="380">
        <v>3</v>
      </c>
      <c r="G5" s="379">
        <v>4</v>
      </c>
      <c r="H5" s="380">
        <v>5</v>
      </c>
      <c r="I5" s="379">
        <v>6</v>
      </c>
      <c r="J5" s="380">
        <v>7</v>
      </c>
      <c r="K5" s="379">
        <v>8</v>
      </c>
      <c r="L5" s="397">
        <v>9</v>
      </c>
      <c r="M5" s="398">
        <v>10</v>
      </c>
      <c r="N5" s="378">
        <v>11</v>
      </c>
      <c r="O5" s="399">
        <v>12</v>
      </c>
    </row>
    <row r="6" ht="24.75" spans="2:15">
      <c r="B6" s="381">
        <v>33</v>
      </c>
      <c r="C6" s="382" t="s">
        <v>357</v>
      </c>
      <c r="D6" s="383"/>
      <c r="E6" s="384"/>
      <c r="F6" s="384"/>
      <c r="G6" s="385"/>
      <c r="H6" s="386">
        <v>0</v>
      </c>
      <c r="I6" s="385"/>
      <c r="J6" s="388"/>
      <c r="K6" s="385"/>
      <c r="L6" s="400"/>
      <c r="M6" s="401"/>
      <c r="N6" s="402">
        <v>0</v>
      </c>
      <c r="O6" s="401"/>
    </row>
    <row r="7" ht="23.25" customHeight="1" spans="2:15">
      <c r="B7" s="381">
        <v>34</v>
      </c>
      <c r="C7" s="382" t="s">
        <v>167</v>
      </c>
      <c r="D7" s="383"/>
      <c r="E7" s="387"/>
      <c r="F7" s="388"/>
      <c r="G7" s="388"/>
      <c r="H7" s="386">
        <v>0</v>
      </c>
      <c r="I7" s="388"/>
      <c r="J7" s="388"/>
      <c r="K7" s="388"/>
      <c r="L7" s="388"/>
      <c r="M7" s="391"/>
      <c r="N7" s="402">
        <v>0</v>
      </c>
      <c r="O7" s="403"/>
    </row>
    <row r="8" ht="21.75" customHeight="1" spans="2:15">
      <c r="B8" s="381">
        <v>35</v>
      </c>
      <c r="C8" s="382" t="s">
        <v>171</v>
      </c>
      <c r="D8" s="389"/>
      <c r="E8" s="390"/>
      <c r="F8" s="391"/>
      <c r="G8" s="391"/>
      <c r="H8" s="386">
        <v>0</v>
      </c>
      <c r="I8" s="391"/>
      <c r="J8" s="391"/>
      <c r="K8" s="391"/>
      <c r="L8" s="391"/>
      <c r="M8" s="391"/>
      <c r="N8" s="402">
        <v>0</v>
      </c>
      <c r="O8" s="403"/>
    </row>
    <row r="9" ht="22.5" customHeight="1" spans="1:15">
      <c r="A9" s="392">
        <v>9</v>
      </c>
      <c r="B9" s="381">
        <v>36</v>
      </c>
      <c r="C9" s="382" t="s">
        <v>175</v>
      </c>
      <c r="D9" s="389"/>
      <c r="E9" s="390"/>
      <c r="F9" s="391"/>
      <c r="G9" s="391"/>
      <c r="H9" s="386">
        <v>0</v>
      </c>
      <c r="I9" s="391"/>
      <c r="J9" s="391"/>
      <c r="K9" s="391"/>
      <c r="L9" s="391"/>
      <c r="M9" s="388"/>
      <c r="N9" s="402">
        <v>0</v>
      </c>
      <c r="O9" s="403"/>
    </row>
    <row r="10" ht="21" customHeight="1" spans="2:15">
      <c r="B10" s="381">
        <v>37</v>
      </c>
      <c r="C10" s="382" t="s">
        <v>177</v>
      </c>
      <c r="D10" s="389"/>
      <c r="E10" s="390"/>
      <c r="F10" s="391"/>
      <c r="G10" s="391"/>
      <c r="H10" s="386">
        <v>0</v>
      </c>
      <c r="I10" s="391"/>
      <c r="J10" s="391"/>
      <c r="K10" s="391"/>
      <c r="L10" s="391"/>
      <c r="M10" s="391"/>
      <c r="N10" s="402">
        <v>0</v>
      </c>
      <c r="O10" s="391"/>
    </row>
    <row r="11" ht="23.25" customHeight="1" spans="2:15">
      <c r="B11" s="381">
        <v>38</v>
      </c>
      <c r="C11" s="382" t="s">
        <v>358</v>
      </c>
      <c r="D11" s="389"/>
      <c r="E11" s="390"/>
      <c r="F11" s="391"/>
      <c r="G11" s="391"/>
      <c r="H11" s="386">
        <v>0</v>
      </c>
      <c r="I11" s="391"/>
      <c r="J11" s="391"/>
      <c r="K11" s="391"/>
      <c r="L11" s="391"/>
      <c r="M11" s="391"/>
      <c r="N11" s="402">
        <v>0</v>
      </c>
      <c r="O11" s="391"/>
    </row>
    <row r="12" ht="22.5" customHeight="1" spans="2:15">
      <c r="B12" s="381">
        <v>39</v>
      </c>
      <c r="C12" s="382" t="s">
        <v>185</v>
      </c>
      <c r="D12" s="389"/>
      <c r="E12" s="390"/>
      <c r="F12" s="391"/>
      <c r="G12" s="391"/>
      <c r="H12" s="386">
        <v>0</v>
      </c>
      <c r="I12" s="391"/>
      <c r="J12" s="391"/>
      <c r="K12" s="391"/>
      <c r="L12" s="391"/>
      <c r="M12" s="391"/>
      <c r="N12" s="402">
        <v>0</v>
      </c>
      <c r="O12" s="391"/>
    </row>
    <row r="13" ht="22.5" customHeight="1" spans="2:15">
      <c r="B13" s="381">
        <v>40</v>
      </c>
      <c r="C13" s="382" t="s">
        <v>189</v>
      </c>
      <c r="D13" s="389"/>
      <c r="E13" s="390"/>
      <c r="F13" s="391"/>
      <c r="G13" s="391"/>
      <c r="H13" s="386">
        <v>0</v>
      </c>
      <c r="I13" s="391"/>
      <c r="J13" s="391"/>
      <c r="K13" s="391"/>
      <c r="L13" s="391"/>
      <c r="M13" s="391"/>
      <c r="N13" s="402">
        <v>0</v>
      </c>
      <c r="O13" s="391"/>
    </row>
    <row r="14" ht="22.5" customHeight="1" spans="2:15">
      <c r="B14" s="381">
        <v>41</v>
      </c>
      <c r="C14" s="382" t="s">
        <v>191</v>
      </c>
      <c r="D14" s="389"/>
      <c r="E14" s="390"/>
      <c r="F14" s="391"/>
      <c r="G14" s="391"/>
      <c r="H14" s="386">
        <v>0</v>
      </c>
      <c r="I14" s="391"/>
      <c r="J14" s="391"/>
      <c r="K14" s="391"/>
      <c r="L14" s="391"/>
      <c r="M14" s="391"/>
      <c r="N14" s="402">
        <v>0</v>
      </c>
      <c r="O14" s="391"/>
    </row>
    <row r="15" ht="20.25" customHeight="1" spans="2:15">
      <c r="B15" s="381">
        <v>42</v>
      </c>
      <c r="C15" s="382" t="s">
        <v>359</v>
      </c>
      <c r="D15" s="383"/>
      <c r="E15" s="387"/>
      <c r="F15" s="388"/>
      <c r="G15" s="388"/>
      <c r="H15" s="386">
        <v>0</v>
      </c>
      <c r="I15" s="388"/>
      <c r="J15" s="388"/>
      <c r="K15" s="388"/>
      <c r="L15" s="388"/>
      <c r="M15" s="388"/>
      <c r="N15" s="402">
        <v>0</v>
      </c>
      <c r="O15" s="388"/>
    </row>
    <row r="16" ht="20.25" customHeight="1" spans="2:15">
      <c r="B16" s="381">
        <v>44</v>
      </c>
      <c r="C16" s="382" t="s">
        <v>227</v>
      </c>
      <c r="D16" s="389"/>
      <c r="E16" s="390"/>
      <c r="F16" s="391"/>
      <c r="G16" s="391"/>
      <c r="H16" s="386">
        <v>0</v>
      </c>
      <c r="I16" s="391"/>
      <c r="J16" s="391"/>
      <c r="K16" s="391"/>
      <c r="L16" s="391"/>
      <c r="M16" s="391"/>
      <c r="N16" s="402">
        <v>0</v>
      </c>
      <c r="O16" s="391"/>
    </row>
    <row r="17" ht="23.25" customHeight="1" spans="2:15">
      <c r="B17" s="381">
        <v>45</v>
      </c>
      <c r="C17" s="382" t="s">
        <v>229</v>
      </c>
      <c r="D17" s="389"/>
      <c r="E17" s="390"/>
      <c r="F17" s="391"/>
      <c r="G17" s="391"/>
      <c r="H17" s="386">
        <v>0</v>
      </c>
      <c r="I17" s="391"/>
      <c r="J17" s="391"/>
      <c r="K17" s="391"/>
      <c r="L17" s="391"/>
      <c r="M17" s="391"/>
      <c r="N17" s="402">
        <v>0</v>
      </c>
      <c r="O17" s="391"/>
    </row>
    <row r="18" ht="21" customHeight="1" spans="2:15">
      <c r="B18" s="381">
        <v>46</v>
      </c>
      <c r="C18" s="382" t="s">
        <v>231</v>
      </c>
      <c r="D18" s="389"/>
      <c r="E18" s="390"/>
      <c r="F18" s="391"/>
      <c r="G18" s="391"/>
      <c r="H18" s="386">
        <v>0</v>
      </c>
      <c r="I18" s="391"/>
      <c r="J18" s="391"/>
      <c r="K18" s="391"/>
      <c r="L18" s="391"/>
      <c r="M18" s="391"/>
      <c r="N18" s="402">
        <v>0</v>
      </c>
      <c r="O18" s="391"/>
    </row>
    <row r="19" ht="21" customHeight="1" spans="1:15">
      <c r="A19" s="392"/>
      <c r="B19" s="381">
        <v>47</v>
      </c>
      <c r="C19" s="382" t="s">
        <v>243</v>
      </c>
      <c r="D19" s="389"/>
      <c r="E19" s="390"/>
      <c r="F19" s="391"/>
      <c r="G19" s="391"/>
      <c r="H19" s="386">
        <v>0</v>
      </c>
      <c r="I19" s="391"/>
      <c r="J19" s="391"/>
      <c r="K19" s="391"/>
      <c r="L19" s="391"/>
      <c r="M19" s="391"/>
      <c r="N19" s="402">
        <v>0</v>
      </c>
      <c r="O19" s="391"/>
    </row>
    <row r="20" ht="23.25" customHeight="1" spans="2:15">
      <c r="B20" s="381">
        <v>48</v>
      </c>
      <c r="C20" s="382" t="s">
        <v>245</v>
      </c>
      <c r="D20" s="389"/>
      <c r="E20" s="390"/>
      <c r="F20" s="391"/>
      <c r="G20" s="391"/>
      <c r="H20" s="386">
        <v>0</v>
      </c>
      <c r="I20" s="391"/>
      <c r="J20" s="391"/>
      <c r="K20" s="391"/>
      <c r="L20" s="391"/>
      <c r="M20" s="391"/>
      <c r="N20" s="402">
        <v>0</v>
      </c>
      <c r="O20" s="391"/>
    </row>
    <row r="21" ht="23.25" customHeight="1" spans="2:15">
      <c r="B21" s="381">
        <v>49</v>
      </c>
      <c r="C21" s="382" t="s">
        <v>247</v>
      </c>
      <c r="D21" s="389"/>
      <c r="E21" s="390"/>
      <c r="F21" s="391"/>
      <c r="G21" s="391"/>
      <c r="H21" s="386">
        <v>0</v>
      </c>
      <c r="I21" s="391"/>
      <c r="J21" s="391"/>
      <c r="K21" s="391"/>
      <c r="L21" s="391"/>
      <c r="M21" s="391"/>
      <c r="N21" s="402">
        <v>0</v>
      </c>
      <c r="O21" s="391"/>
    </row>
    <row r="22" ht="24" spans="2:15">
      <c r="B22" s="381">
        <v>50</v>
      </c>
      <c r="C22" s="382" t="s">
        <v>253</v>
      </c>
      <c r="D22" s="389"/>
      <c r="E22" s="390"/>
      <c r="F22" s="391"/>
      <c r="G22" s="391"/>
      <c r="H22" s="386">
        <v>0</v>
      </c>
      <c r="I22" s="391"/>
      <c r="J22" s="391"/>
      <c r="K22" s="391"/>
      <c r="L22" s="391"/>
      <c r="M22" s="391"/>
      <c r="N22" s="402">
        <v>0</v>
      </c>
      <c r="O22" s="391"/>
    </row>
    <row r="23" spans="2:15">
      <c r="B23" s="393"/>
      <c r="C23" s="393"/>
      <c r="D23" s="393"/>
      <c r="E23" s="393"/>
      <c r="F23" s="393"/>
      <c r="G23" s="393"/>
      <c r="H23" s="393"/>
      <c r="I23" s="393"/>
      <c r="J23" s="393"/>
      <c r="K23" s="393"/>
      <c r="L23" s="393"/>
      <c r="M23" s="393"/>
      <c r="N23" s="393"/>
      <c r="O23" s="393"/>
    </row>
    <row r="24" spans="2:15">
      <c r="B24" s="393"/>
      <c r="C24" s="393"/>
      <c r="D24" s="393"/>
      <c r="E24" s="393"/>
      <c r="F24" s="393"/>
      <c r="G24" s="393"/>
      <c r="H24" s="393"/>
      <c r="I24" s="393"/>
      <c r="J24" s="393"/>
      <c r="K24" s="393"/>
      <c r="L24" s="393"/>
      <c r="M24" s="393"/>
      <c r="N24" s="393"/>
      <c r="O24" s="393"/>
    </row>
    <row r="25" spans="2:15">
      <c r="B25" s="393"/>
      <c r="C25" s="393"/>
      <c r="D25" s="393"/>
      <c r="E25" s="393"/>
      <c r="F25" s="393"/>
      <c r="G25" s="393"/>
      <c r="H25" s="393"/>
      <c r="I25" s="393"/>
      <c r="J25" s="393"/>
      <c r="K25" s="393"/>
      <c r="L25" s="393"/>
      <c r="M25" s="393"/>
      <c r="N25" s="393"/>
      <c r="O25" s="393"/>
    </row>
    <row r="26" spans="2:15">
      <c r="B26" s="393"/>
      <c r="C26" s="393"/>
      <c r="D26" s="393"/>
      <c r="E26" s="393"/>
      <c r="F26" s="393"/>
      <c r="G26" s="393"/>
      <c r="H26" s="393"/>
      <c r="I26" s="393"/>
      <c r="J26" s="393"/>
      <c r="K26" s="393"/>
      <c r="L26" s="393"/>
      <c r="M26" s="393"/>
      <c r="N26" s="393"/>
      <c r="O26" s="393"/>
    </row>
    <row r="27" spans="2:15">
      <c r="B27" s="393"/>
      <c r="C27" s="393"/>
      <c r="D27" s="393"/>
      <c r="E27" s="393"/>
      <c r="F27" s="393"/>
      <c r="G27" s="393"/>
      <c r="H27" s="393"/>
      <c r="I27" s="393"/>
      <c r="J27" s="393"/>
      <c r="K27" s="393"/>
      <c r="L27" s="393"/>
      <c r="M27" s="393"/>
      <c r="N27" s="393"/>
      <c r="O27" s="393"/>
    </row>
    <row r="28" spans="2:15">
      <c r="B28" s="393"/>
      <c r="C28" s="393"/>
      <c r="D28" s="393"/>
      <c r="E28" s="393"/>
      <c r="F28" s="393"/>
      <c r="G28" s="393"/>
      <c r="H28" s="393"/>
      <c r="I28" s="393"/>
      <c r="J28" s="393"/>
      <c r="K28" s="393"/>
      <c r="L28" s="393"/>
      <c r="M28" s="393"/>
      <c r="N28" s="393"/>
      <c r="O28" s="393"/>
    </row>
    <row r="29" spans="2:15">
      <c r="B29" s="393"/>
      <c r="C29" s="393"/>
      <c r="D29" s="393"/>
      <c r="E29" s="393"/>
      <c r="F29" s="393"/>
      <c r="G29" s="393"/>
      <c r="H29" s="393"/>
      <c r="I29" s="393"/>
      <c r="J29" s="393"/>
      <c r="K29" s="393"/>
      <c r="L29" s="393"/>
      <c r="M29" s="393"/>
      <c r="N29" s="393"/>
      <c r="O29" s="393"/>
    </row>
    <row r="30" spans="2:15">
      <c r="B30" s="393"/>
      <c r="C30" s="393"/>
      <c r="D30" s="393"/>
      <c r="E30" s="393"/>
      <c r="F30" s="393"/>
      <c r="G30" s="393"/>
      <c r="H30" s="393"/>
      <c r="I30" s="393"/>
      <c r="J30" s="393"/>
      <c r="K30" s="393"/>
      <c r="L30" s="393"/>
      <c r="M30" s="393"/>
      <c r="N30" s="393"/>
      <c r="O30" s="393"/>
    </row>
    <row r="31" spans="2:15">
      <c r="B31" s="393"/>
      <c r="C31" s="393"/>
      <c r="D31" s="393"/>
      <c r="E31" s="393"/>
      <c r="F31" s="393"/>
      <c r="G31" s="393"/>
      <c r="H31" s="393"/>
      <c r="I31" s="393"/>
      <c r="J31" s="393"/>
      <c r="K31" s="393"/>
      <c r="L31" s="393"/>
      <c r="M31" s="393"/>
      <c r="N31" s="393"/>
      <c r="O31" s="393"/>
    </row>
    <row r="32" spans="2:15">
      <c r="B32" s="393"/>
      <c r="C32" s="393"/>
      <c r="D32" s="393"/>
      <c r="E32" s="393"/>
      <c r="F32" s="393"/>
      <c r="G32" s="393"/>
      <c r="H32" s="393"/>
      <c r="I32" s="393"/>
      <c r="J32" s="393"/>
      <c r="K32" s="393"/>
      <c r="L32" s="393"/>
      <c r="M32" s="393"/>
      <c r="N32" s="393"/>
      <c r="O32" s="393"/>
    </row>
    <row r="33" spans="2:15">
      <c r="B33" s="393"/>
      <c r="C33" s="393"/>
      <c r="D33" s="393"/>
      <c r="E33" s="393"/>
      <c r="F33" s="393"/>
      <c r="G33" s="393"/>
      <c r="H33" s="393"/>
      <c r="I33" s="393"/>
      <c r="J33" s="393"/>
      <c r="K33" s="393"/>
      <c r="L33" s="393"/>
      <c r="M33" s="393"/>
      <c r="N33" s="393"/>
      <c r="O33" s="393"/>
    </row>
    <row r="34" spans="2:15">
      <c r="B34" s="393"/>
      <c r="C34" s="393"/>
      <c r="D34" s="393"/>
      <c r="E34" s="393"/>
      <c r="F34" s="393"/>
      <c r="G34" s="393"/>
      <c r="H34" s="393"/>
      <c r="I34" s="393"/>
      <c r="J34" s="393"/>
      <c r="K34" s="393"/>
      <c r="L34" s="393"/>
      <c r="M34" s="393"/>
      <c r="N34" s="393"/>
      <c r="O34" s="393"/>
    </row>
    <row r="35" spans="2:15">
      <c r="B35" s="393"/>
      <c r="C35" s="393"/>
      <c r="D35" s="393"/>
      <c r="E35" s="393"/>
      <c r="F35" s="393"/>
      <c r="G35" s="393"/>
      <c r="H35" s="393"/>
      <c r="I35" s="393"/>
      <c r="J35" s="393"/>
      <c r="K35" s="393"/>
      <c r="L35" s="393"/>
      <c r="M35" s="393"/>
      <c r="N35" s="393"/>
      <c r="O35" s="393"/>
    </row>
    <row r="36" spans="2:15">
      <c r="B36" s="393"/>
      <c r="C36" s="393"/>
      <c r="D36" s="393"/>
      <c r="E36" s="393"/>
      <c r="F36" s="393"/>
      <c r="G36" s="393"/>
      <c r="H36" s="393"/>
      <c r="I36" s="393"/>
      <c r="J36" s="393"/>
      <c r="K36" s="393"/>
      <c r="L36" s="393"/>
      <c r="M36" s="393"/>
      <c r="N36" s="393"/>
      <c r="O36" s="393"/>
    </row>
    <row r="37" spans="2:15">
      <c r="B37" s="393"/>
      <c r="C37" s="393"/>
      <c r="D37" s="393"/>
      <c r="E37" s="393"/>
      <c r="F37" s="393"/>
      <c r="G37" s="393"/>
      <c r="H37" s="393"/>
      <c r="I37" s="393"/>
      <c r="J37" s="393"/>
      <c r="K37" s="393"/>
      <c r="L37" s="393"/>
      <c r="M37" s="393"/>
      <c r="N37" s="393"/>
      <c r="O37" s="393"/>
    </row>
    <row r="38" spans="2:15">
      <c r="B38" s="393"/>
      <c r="C38" s="393"/>
      <c r="D38" s="393"/>
      <c r="E38" s="393"/>
      <c r="F38" s="393"/>
      <c r="G38" s="393"/>
      <c r="H38" s="393"/>
      <c r="I38" s="393"/>
      <c r="J38" s="393"/>
      <c r="K38" s="393"/>
      <c r="L38" s="393"/>
      <c r="M38" s="393"/>
      <c r="N38" s="393"/>
      <c r="O38" s="393"/>
    </row>
    <row r="39" spans="2:15">
      <c r="B39" s="393"/>
      <c r="C39" s="393"/>
      <c r="D39" s="393"/>
      <c r="E39" s="393"/>
      <c r="F39" s="393"/>
      <c r="G39" s="393"/>
      <c r="H39" s="393"/>
      <c r="I39" s="393"/>
      <c r="J39" s="393"/>
      <c r="K39" s="393"/>
      <c r="L39" s="393"/>
      <c r="M39" s="393"/>
      <c r="N39" s="393"/>
      <c r="O39" s="393"/>
    </row>
    <row r="40" spans="2:15">
      <c r="B40" s="393"/>
      <c r="C40" s="393"/>
      <c r="D40" s="393"/>
      <c r="E40" s="393"/>
      <c r="F40" s="393"/>
      <c r="G40" s="393"/>
      <c r="H40" s="393"/>
      <c r="I40" s="393"/>
      <c r="J40" s="393"/>
      <c r="K40" s="393"/>
      <c r="L40" s="393"/>
      <c r="M40" s="393"/>
      <c r="N40" s="393"/>
      <c r="O40" s="393"/>
    </row>
    <row r="41" spans="2:15">
      <c r="B41" s="393"/>
      <c r="C41" s="393"/>
      <c r="D41" s="393"/>
      <c r="E41" s="393"/>
      <c r="F41" s="393"/>
      <c r="G41" s="393"/>
      <c r="H41" s="393"/>
      <c r="I41" s="393"/>
      <c r="J41" s="393"/>
      <c r="K41" s="393"/>
      <c r="L41" s="393"/>
      <c r="M41" s="393"/>
      <c r="N41" s="393"/>
      <c r="O41" s="393"/>
    </row>
    <row r="42" spans="2:15">
      <c r="B42" s="393"/>
      <c r="C42" s="393"/>
      <c r="D42" s="393"/>
      <c r="E42" s="393"/>
      <c r="F42" s="393"/>
      <c r="G42" s="393"/>
      <c r="H42" s="393"/>
      <c r="I42" s="393"/>
      <c r="J42" s="393"/>
      <c r="K42" s="393"/>
      <c r="L42" s="393"/>
      <c r="M42" s="393"/>
      <c r="N42" s="393"/>
      <c r="O42" s="393"/>
    </row>
    <row r="43" spans="2:15">
      <c r="B43" s="393"/>
      <c r="C43" s="393"/>
      <c r="D43" s="393"/>
      <c r="E43" s="393"/>
      <c r="F43" s="393"/>
      <c r="G43" s="393"/>
      <c r="H43" s="393"/>
      <c r="I43" s="393"/>
      <c r="J43" s="393"/>
      <c r="K43" s="393"/>
      <c r="L43" s="393"/>
      <c r="M43" s="393"/>
      <c r="N43" s="393"/>
      <c r="O43" s="393"/>
    </row>
    <row r="44" spans="2:15">
      <c r="B44" s="393"/>
      <c r="C44" s="393"/>
      <c r="D44" s="393"/>
      <c r="E44" s="393"/>
      <c r="F44" s="393"/>
      <c r="G44" s="393"/>
      <c r="H44" s="393"/>
      <c r="I44" s="393"/>
      <c r="J44" s="393"/>
      <c r="K44" s="393"/>
      <c r="L44" s="393"/>
      <c r="M44" s="393"/>
      <c r="N44" s="393"/>
      <c r="O44" s="393"/>
    </row>
    <row r="45" spans="2:15">
      <c r="B45" s="393"/>
      <c r="C45" s="393"/>
      <c r="D45" s="393"/>
      <c r="E45" s="393"/>
      <c r="F45" s="393"/>
      <c r="G45" s="393"/>
      <c r="H45" s="393"/>
      <c r="I45" s="393"/>
      <c r="J45" s="393"/>
      <c r="K45" s="393"/>
      <c r="L45" s="393"/>
      <c r="M45" s="393"/>
      <c r="N45" s="393"/>
      <c r="O45" s="393"/>
    </row>
    <row r="46" spans="2:15">
      <c r="B46" s="393"/>
      <c r="C46" s="393"/>
      <c r="D46" s="393"/>
      <c r="E46" s="393"/>
      <c r="F46" s="393"/>
      <c r="G46" s="393"/>
      <c r="H46" s="393"/>
      <c r="I46" s="393"/>
      <c r="J46" s="393"/>
      <c r="K46" s="393"/>
      <c r="L46" s="393"/>
      <c r="M46" s="393"/>
      <c r="N46" s="393"/>
      <c r="O46" s="393"/>
    </row>
    <row r="47" spans="2:15">
      <c r="B47" s="393"/>
      <c r="C47" s="393"/>
      <c r="D47" s="393"/>
      <c r="E47" s="393"/>
      <c r="F47" s="393"/>
      <c r="G47" s="393"/>
      <c r="H47" s="393"/>
      <c r="I47" s="393"/>
      <c r="J47" s="393"/>
      <c r="K47" s="393"/>
      <c r="L47" s="393"/>
      <c r="M47" s="393"/>
      <c r="N47" s="393"/>
      <c r="O47" s="393"/>
    </row>
    <row r="48" spans="2:15">
      <c r="B48" s="393"/>
      <c r="C48" s="393"/>
      <c r="D48" s="393"/>
      <c r="E48" s="393"/>
      <c r="F48" s="393"/>
      <c r="G48" s="393"/>
      <c r="H48" s="393"/>
      <c r="I48" s="393"/>
      <c r="J48" s="393"/>
      <c r="K48" s="393"/>
      <c r="L48" s="393"/>
      <c r="M48" s="393"/>
      <c r="N48" s="393"/>
      <c r="O48" s="393"/>
    </row>
    <row r="49" spans="2:15">
      <c r="B49" s="393"/>
      <c r="C49" s="393"/>
      <c r="D49" s="393"/>
      <c r="E49" s="393"/>
      <c r="F49" s="393"/>
      <c r="G49" s="393"/>
      <c r="H49" s="393"/>
      <c r="I49" s="393"/>
      <c r="J49" s="393"/>
      <c r="K49" s="393"/>
      <c r="L49" s="393"/>
      <c r="M49" s="393"/>
      <c r="N49" s="393"/>
      <c r="O49" s="393"/>
    </row>
    <row r="50" spans="2:15">
      <c r="B50" s="393"/>
      <c r="C50" s="393"/>
      <c r="D50" s="393"/>
      <c r="E50" s="393"/>
      <c r="F50" s="393"/>
      <c r="G50" s="393"/>
      <c r="H50" s="393"/>
      <c r="I50" s="393"/>
      <c r="J50" s="393"/>
      <c r="K50" s="393"/>
      <c r="L50" s="393"/>
      <c r="M50" s="393"/>
      <c r="N50" s="393"/>
      <c r="O50" s="393"/>
    </row>
    <row r="51" spans="2:15">
      <c r="B51" s="393"/>
      <c r="C51" s="393"/>
      <c r="D51" s="393"/>
      <c r="E51" s="393"/>
      <c r="F51" s="393"/>
      <c r="G51" s="393"/>
      <c r="H51" s="393"/>
      <c r="I51" s="393"/>
      <c r="J51" s="393"/>
      <c r="K51" s="393"/>
      <c r="L51" s="393"/>
      <c r="M51" s="393"/>
      <c r="N51" s="393"/>
      <c r="O51" s="393"/>
    </row>
    <row r="52" spans="2:15">
      <c r="B52" s="393"/>
      <c r="C52" s="393"/>
      <c r="D52" s="393"/>
      <c r="E52" s="393"/>
      <c r="F52" s="393"/>
      <c r="G52" s="393"/>
      <c r="H52" s="393"/>
      <c r="I52" s="393"/>
      <c r="J52" s="393"/>
      <c r="K52" s="393"/>
      <c r="L52" s="393"/>
      <c r="M52" s="393"/>
      <c r="N52" s="393"/>
      <c r="O52" s="393"/>
    </row>
    <row r="53" spans="2:15">
      <c r="B53" s="393"/>
      <c r="C53" s="393"/>
      <c r="D53" s="393"/>
      <c r="E53" s="393"/>
      <c r="F53" s="393"/>
      <c r="G53" s="393"/>
      <c r="H53" s="393"/>
      <c r="I53" s="393"/>
      <c r="J53" s="393"/>
      <c r="K53" s="393"/>
      <c r="L53" s="393"/>
      <c r="M53" s="393"/>
      <c r="N53" s="393"/>
      <c r="O53" s="393"/>
    </row>
    <row r="54" spans="2:15">
      <c r="B54" s="393"/>
      <c r="C54" s="393"/>
      <c r="D54" s="393"/>
      <c r="E54" s="393"/>
      <c r="F54" s="393"/>
      <c r="G54" s="393"/>
      <c r="H54" s="393"/>
      <c r="I54" s="393"/>
      <c r="J54" s="393"/>
      <c r="K54" s="393"/>
      <c r="L54" s="393"/>
      <c r="M54" s="393"/>
      <c r="N54" s="393"/>
      <c r="O54" s="393"/>
    </row>
    <row r="55" spans="2:15">
      <c r="B55" s="393"/>
      <c r="C55" s="393"/>
      <c r="D55" s="393"/>
      <c r="E55" s="393"/>
      <c r="F55" s="393"/>
      <c r="G55" s="393"/>
      <c r="H55" s="393"/>
      <c r="I55" s="393"/>
      <c r="J55" s="393"/>
      <c r="K55" s="393"/>
      <c r="L55" s="393"/>
      <c r="M55" s="393"/>
      <c r="N55" s="393"/>
      <c r="O55" s="393"/>
    </row>
    <row r="56" spans="2:15">
      <c r="B56" s="393"/>
      <c r="C56" s="393"/>
      <c r="D56" s="393"/>
      <c r="E56" s="393"/>
      <c r="F56" s="393"/>
      <c r="G56" s="393"/>
      <c r="H56" s="393"/>
      <c r="I56" s="393"/>
      <c r="J56" s="393"/>
      <c r="K56" s="393"/>
      <c r="L56" s="393"/>
      <c r="M56" s="393"/>
      <c r="N56" s="393"/>
      <c r="O56" s="393"/>
    </row>
    <row r="57" spans="2:15">
      <c r="B57" s="393"/>
      <c r="C57" s="393"/>
      <c r="D57" s="393"/>
      <c r="E57" s="393"/>
      <c r="F57" s="393"/>
      <c r="G57" s="393"/>
      <c r="H57" s="393"/>
      <c r="I57" s="393"/>
      <c r="J57" s="393"/>
      <c r="K57" s="393"/>
      <c r="L57" s="393"/>
      <c r="M57" s="393"/>
      <c r="N57" s="393"/>
      <c r="O57" s="393"/>
    </row>
    <row r="58" spans="2:15">
      <c r="B58" s="393"/>
      <c r="C58" s="393"/>
      <c r="D58" s="393"/>
      <c r="E58" s="393"/>
      <c r="F58" s="393"/>
      <c r="G58" s="393"/>
      <c r="H58" s="393"/>
      <c r="I58" s="393"/>
      <c r="J58" s="393"/>
      <c r="K58" s="393"/>
      <c r="L58" s="393"/>
      <c r="M58" s="393"/>
      <c r="N58" s="393"/>
      <c r="O58" s="393"/>
    </row>
    <row r="59" spans="2:15">
      <c r="B59" s="393"/>
      <c r="C59" s="393"/>
      <c r="D59" s="393"/>
      <c r="E59" s="393"/>
      <c r="F59" s="393"/>
      <c r="G59" s="393"/>
      <c r="H59" s="393"/>
      <c r="I59" s="393"/>
      <c r="J59" s="393"/>
      <c r="K59" s="393"/>
      <c r="L59" s="393"/>
      <c r="M59" s="393"/>
      <c r="N59" s="393"/>
      <c r="O59" s="393"/>
    </row>
    <row r="60" spans="2:15">
      <c r="B60" s="393"/>
      <c r="C60" s="393"/>
      <c r="D60" s="393"/>
      <c r="E60" s="393"/>
      <c r="F60" s="393"/>
      <c r="G60" s="393"/>
      <c r="H60" s="393"/>
      <c r="I60" s="393"/>
      <c r="J60" s="393"/>
      <c r="K60" s="393"/>
      <c r="L60" s="393"/>
      <c r="M60" s="393"/>
      <c r="N60" s="393"/>
      <c r="O60" s="393"/>
    </row>
    <row r="61" spans="2:15">
      <c r="B61" s="393"/>
      <c r="C61" s="393"/>
      <c r="D61" s="393"/>
      <c r="E61" s="393"/>
      <c r="F61" s="393"/>
      <c r="G61" s="393"/>
      <c r="H61" s="393"/>
      <c r="I61" s="393"/>
      <c r="J61" s="393"/>
      <c r="K61" s="393"/>
      <c r="L61" s="393"/>
      <c r="M61" s="393"/>
      <c r="N61" s="393"/>
      <c r="O61" s="393"/>
    </row>
  </sheetData>
  <sheetProtection password="83B8" sheet="1" selectLockedCells="1" formatCells="0" autoFilter="0"/>
  <mergeCells count="22">
    <mergeCell ref="D1:F1"/>
    <mergeCell ref="G1:I1"/>
    <mergeCell ref="J1:L1"/>
    <mergeCell ref="M1:O1"/>
    <mergeCell ref="E2:F2"/>
    <mergeCell ref="H2:I2"/>
    <mergeCell ref="K2:L2"/>
    <mergeCell ref="N2:O2"/>
    <mergeCell ref="B1:B4"/>
    <mergeCell ref="C1:C4"/>
    <mergeCell ref="D2:D4"/>
    <mergeCell ref="E3:E4"/>
    <mergeCell ref="F3:F4"/>
    <mergeCell ref="G2:G4"/>
    <mergeCell ref="H3:H4"/>
    <mergeCell ref="I3:I4"/>
    <mergeCell ref="J2:J4"/>
    <mergeCell ref="K3:K4"/>
    <mergeCell ref="L3:L4"/>
    <mergeCell ref="M2:M4"/>
    <mergeCell ref="N3:N4"/>
    <mergeCell ref="O3:O4"/>
  </mergeCells>
  <conditionalFormatting sqref="D6">
    <cfRule type="expression" dxfId="4" priority="403" stopIfTrue="1">
      <formula>$D$6-$F$6&lt;$G$6-$I$6</formula>
    </cfRule>
  </conditionalFormatting>
  <conditionalFormatting sqref="E6:G6">
    <cfRule type="cellIs" dxfId="0" priority="414" stopIfTrue="1" operator="greaterThan">
      <formula>$D$6</formula>
    </cfRule>
  </conditionalFormatting>
  <conditionalFormatting sqref="J6">
    <cfRule type="expression" dxfId="4" priority="416" stopIfTrue="1">
      <formula>$J$6-$L$6&lt;$M$6-$O$6</formula>
    </cfRule>
  </conditionalFormatting>
  <conditionalFormatting sqref="O6">
    <cfRule type="cellIs" dxfId="0" priority="422" stopIfTrue="1" operator="greaterThan">
      <formula>$L$6</formula>
    </cfRule>
    <cfRule type="cellIs" dxfId="0" priority="423" stopIfTrue="1" operator="greaterThan">
      <formula>$M$6</formula>
    </cfRule>
  </conditionalFormatting>
  <conditionalFormatting sqref="D7">
    <cfRule type="expression" dxfId="4" priority="404" stopIfTrue="1">
      <formula>$D$7-$F$7&lt;$G$7-$I$7</formula>
    </cfRule>
  </conditionalFormatting>
  <conditionalFormatting sqref="E7:G7">
    <cfRule type="cellIs" dxfId="0" priority="91" stopIfTrue="1" operator="greaterThan">
      <formula>$D$7</formula>
    </cfRule>
  </conditionalFormatting>
  <conditionalFormatting sqref="I7">
    <cfRule type="cellIs" dxfId="0" priority="99" stopIfTrue="1" operator="greaterThan">
      <formula>$F$7</formula>
    </cfRule>
    <cfRule type="cellIs" dxfId="0" priority="100" stopIfTrue="1" operator="greaterThan">
      <formula>$G$7</formula>
    </cfRule>
  </conditionalFormatting>
  <conditionalFormatting sqref="J7">
    <cfRule type="expression" dxfId="4" priority="178" stopIfTrue="1">
      <formula>$J$7-$L$7&lt;$M$7-$O$7</formula>
    </cfRule>
  </conditionalFormatting>
  <conditionalFormatting sqref="K7:M7">
    <cfRule type="cellIs" dxfId="0" priority="115" stopIfTrue="1" operator="greaterThan">
      <formula>$J$7</formula>
    </cfRule>
  </conditionalFormatting>
  <conditionalFormatting sqref="O7">
    <cfRule type="cellIs" dxfId="0" priority="123" stopIfTrue="1" operator="greaterThan">
      <formula>$L$7</formula>
    </cfRule>
    <cfRule type="cellIs" dxfId="0" priority="124" stopIfTrue="1" operator="greaterThan">
      <formula>$M$7</formula>
    </cfRule>
  </conditionalFormatting>
  <conditionalFormatting sqref="D8">
    <cfRule type="expression" dxfId="4" priority="405" stopIfTrue="1">
      <formula>$D$8-$F$8&lt;$G$8-$I$8</formula>
    </cfRule>
  </conditionalFormatting>
  <conditionalFormatting sqref="E8:G8">
    <cfRule type="cellIs" dxfId="0" priority="92" stopIfTrue="1" operator="greaterThan">
      <formula>$D$8</formula>
    </cfRule>
  </conditionalFormatting>
  <conditionalFormatting sqref="I8">
    <cfRule type="cellIs" dxfId="0" priority="101" stopIfTrue="1" operator="greaterThan">
      <formula>$F$8</formula>
    </cfRule>
    <cfRule type="cellIs" dxfId="0" priority="102" stopIfTrue="1" operator="greaterThan">
      <formula>$G$8</formula>
    </cfRule>
  </conditionalFormatting>
  <conditionalFormatting sqref="J8">
    <cfRule type="expression" dxfId="4" priority="179" stopIfTrue="1">
      <formula>$J$8-$L$8&lt;$M$8-$O$8</formula>
    </cfRule>
  </conditionalFormatting>
  <conditionalFormatting sqref="K8:M8">
    <cfRule type="cellIs" dxfId="0" priority="116" stopIfTrue="1" operator="greaterThan">
      <formula>$J$8</formula>
    </cfRule>
  </conditionalFormatting>
  <conditionalFormatting sqref="O8">
    <cfRule type="cellIs" dxfId="0" priority="125" stopIfTrue="1" operator="greaterThan">
      <formula>$L$8</formula>
    </cfRule>
    <cfRule type="cellIs" dxfId="0" priority="126" stopIfTrue="1" operator="greaterThan">
      <formula>$M$8</formula>
    </cfRule>
  </conditionalFormatting>
  <conditionalFormatting sqref="D9">
    <cfRule type="expression" dxfId="4" priority="406" stopIfTrue="1">
      <formula>$D$9-$F$9&lt;$G$9-$I$9</formula>
    </cfRule>
  </conditionalFormatting>
  <conditionalFormatting sqref="E9:G9">
    <cfRule type="cellIs" dxfId="0" priority="93" stopIfTrue="1" operator="greaterThan">
      <formula>$D$9</formula>
    </cfRule>
  </conditionalFormatting>
  <conditionalFormatting sqref="I9">
    <cfRule type="cellIs" dxfId="0" priority="103" stopIfTrue="1" operator="greaterThan">
      <formula>$F$9</formula>
    </cfRule>
    <cfRule type="cellIs" dxfId="0" priority="104" stopIfTrue="1" operator="greaterThan">
      <formula>$G$9</formula>
    </cfRule>
  </conditionalFormatting>
  <conditionalFormatting sqref="J9">
    <cfRule type="expression" dxfId="4" priority="180" stopIfTrue="1">
      <formula>$J$9-$L$9&lt;$M$9-$O$9</formula>
    </cfRule>
  </conditionalFormatting>
  <conditionalFormatting sqref="K9:M9">
    <cfRule type="cellIs" dxfId="0" priority="117" stopIfTrue="1" operator="greaterThan">
      <formula>$J$9</formula>
    </cfRule>
  </conditionalFormatting>
  <conditionalFormatting sqref="O9">
    <cfRule type="cellIs" dxfId="0" priority="424" stopIfTrue="1" operator="greaterThan">
      <formula>$L$8</formula>
    </cfRule>
    <cfRule type="cellIs" dxfId="0" priority="425" stopIfTrue="1" operator="greaterThan">
      <formula>$M$9</formula>
    </cfRule>
  </conditionalFormatting>
  <conditionalFormatting sqref="D10">
    <cfRule type="expression" dxfId="4" priority="407" stopIfTrue="1">
      <formula>$D$10-$F$10&lt;$G$10-$I$10</formula>
    </cfRule>
  </conditionalFormatting>
  <conditionalFormatting sqref="E10:G10">
    <cfRule type="cellIs" dxfId="0" priority="94" stopIfTrue="1" operator="greaterThan">
      <formula>$D$10</formula>
    </cfRule>
  </conditionalFormatting>
  <conditionalFormatting sqref="I10">
    <cfRule type="cellIs" dxfId="0" priority="105" stopIfTrue="1" operator="greaterThan">
      <formula>$F$10</formula>
    </cfRule>
    <cfRule type="cellIs" dxfId="0" priority="106" stopIfTrue="1" operator="greaterThan">
      <formula>$G$10</formula>
    </cfRule>
  </conditionalFormatting>
  <conditionalFormatting sqref="J10">
    <cfRule type="expression" dxfId="4" priority="181" stopIfTrue="1">
      <formula>$J$10-$L$10&lt;$M$10-$O$10</formula>
    </cfRule>
  </conditionalFormatting>
  <conditionalFormatting sqref="K10:M10">
    <cfRule type="cellIs" dxfId="0" priority="118" stopIfTrue="1" operator="greaterThan">
      <formula>$J$10</formula>
    </cfRule>
  </conditionalFormatting>
  <conditionalFormatting sqref="O10">
    <cfRule type="cellIs" dxfId="0" priority="129" stopIfTrue="1" operator="greaterThan">
      <formula>$L$10</formula>
    </cfRule>
    <cfRule type="cellIs" dxfId="0" priority="130" stopIfTrue="1" operator="greaterThan">
      <formula>$M$10</formula>
    </cfRule>
  </conditionalFormatting>
  <conditionalFormatting sqref="D11">
    <cfRule type="expression" dxfId="4" priority="175" stopIfTrue="1">
      <formula>$D$11-$F$11&lt;$G$11-$I$11</formula>
    </cfRule>
  </conditionalFormatting>
  <conditionalFormatting sqref="E11:G11">
    <cfRule type="cellIs" dxfId="0" priority="95" stopIfTrue="1" operator="greaterThan">
      <formula>$D$11</formula>
    </cfRule>
  </conditionalFormatting>
  <conditionalFormatting sqref="I11">
    <cfRule type="cellIs" dxfId="0" priority="107" stopIfTrue="1" operator="greaterThan">
      <formula>$F$11</formula>
    </cfRule>
    <cfRule type="cellIs" dxfId="0" priority="108" stopIfTrue="1" operator="greaterThan">
      <formula>$G$11</formula>
    </cfRule>
  </conditionalFormatting>
  <conditionalFormatting sqref="J11">
    <cfRule type="expression" dxfId="4" priority="182" stopIfTrue="1">
      <formula>$J$11-$L$11&lt;$M$11-$O$11</formula>
    </cfRule>
  </conditionalFormatting>
  <conditionalFormatting sqref="K11:M11">
    <cfRule type="cellIs" dxfId="0" priority="119" stopIfTrue="1" operator="greaterThan">
      <formula>$J$11</formula>
    </cfRule>
  </conditionalFormatting>
  <conditionalFormatting sqref="O11">
    <cfRule type="cellIs" dxfId="0" priority="131" stopIfTrue="1" operator="greaterThan">
      <formula>$L$11</formula>
    </cfRule>
    <cfRule type="cellIs" dxfId="0" priority="132" stopIfTrue="1" operator="greaterThan">
      <formula>$M$11</formula>
    </cfRule>
  </conditionalFormatting>
  <conditionalFormatting sqref="D12">
    <cfRule type="expression" dxfId="4" priority="176" stopIfTrue="1">
      <formula>$D$12-$F$12&lt;$G$12-$I$12</formula>
    </cfRule>
  </conditionalFormatting>
  <conditionalFormatting sqref="E12:G12">
    <cfRule type="cellIs" dxfId="0" priority="96" stopIfTrue="1" operator="greaterThan">
      <formula>$D$12</formula>
    </cfRule>
  </conditionalFormatting>
  <conditionalFormatting sqref="I12">
    <cfRule type="cellIs" dxfId="0" priority="109" stopIfTrue="1" operator="greaterThan">
      <formula>$F$12</formula>
    </cfRule>
    <cfRule type="cellIs" dxfId="0" priority="110" stopIfTrue="1" operator="greaterThan">
      <formula>$G$12</formula>
    </cfRule>
  </conditionalFormatting>
  <conditionalFormatting sqref="J12">
    <cfRule type="expression" dxfId="4" priority="183" stopIfTrue="1">
      <formula>$J$12-$L$12&lt;$M$12-$O$12</formula>
    </cfRule>
  </conditionalFormatting>
  <conditionalFormatting sqref="K12:M12">
    <cfRule type="cellIs" dxfId="0" priority="120" stopIfTrue="1" operator="greaterThan">
      <formula>$J$12</formula>
    </cfRule>
  </conditionalFormatting>
  <conditionalFormatting sqref="O12">
    <cfRule type="cellIs" dxfId="0" priority="133" stopIfTrue="1" operator="greaterThan">
      <formula>$L$12</formula>
    </cfRule>
    <cfRule type="cellIs" dxfId="0" priority="134" stopIfTrue="1" operator="greaterThan">
      <formula>$M$12</formula>
    </cfRule>
  </conditionalFormatting>
  <conditionalFormatting sqref="D13">
    <cfRule type="expression" dxfId="4" priority="408" stopIfTrue="1">
      <formula>$D$13-$F$13&lt;$G$13-$I$13</formula>
    </cfRule>
  </conditionalFormatting>
  <conditionalFormatting sqref="E13:G13">
    <cfRule type="cellIs" dxfId="0" priority="97" stopIfTrue="1" operator="greaterThan">
      <formula>$D$13</formula>
    </cfRule>
  </conditionalFormatting>
  <conditionalFormatting sqref="I13">
    <cfRule type="cellIs" dxfId="0" priority="111" stopIfTrue="1" operator="greaterThan">
      <formula>$F$13</formula>
    </cfRule>
    <cfRule type="cellIs" dxfId="0" priority="112" stopIfTrue="1" operator="greaterThan">
      <formula>$G$13</formula>
    </cfRule>
  </conditionalFormatting>
  <conditionalFormatting sqref="J13">
    <cfRule type="expression" dxfId="4" priority="184" stopIfTrue="1">
      <formula>$J$13-$L$13&lt;$M$13-$O$13</formula>
    </cfRule>
  </conditionalFormatting>
  <conditionalFormatting sqref="K13:M13">
    <cfRule type="cellIs" dxfId="0" priority="121" stopIfTrue="1" operator="greaterThan">
      <formula>$J$13</formula>
    </cfRule>
  </conditionalFormatting>
  <conditionalFormatting sqref="O13">
    <cfRule type="cellIs" dxfId="0" priority="135" stopIfTrue="1" operator="greaterThan">
      <formula>$L$13</formula>
    </cfRule>
    <cfRule type="cellIs" dxfId="0" priority="136" stopIfTrue="1" operator="greaterThan">
      <formula>$M$13</formula>
    </cfRule>
  </conditionalFormatting>
  <conditionalFormatting sqref="D14">
    <cfRule type="expression" dxfId="4" priority="202" stopIfTrue="1">
      <formula>$D$14-$F$14&lt;$G$14-$I$14</formula>
    </cfRule>
  </conditionalFormatting>
  <conditionalFormatting sqref="E14:G14">
    <cfRule type="cellIs" dxfId="0" priority="98" stopIfTrue="1" operator="greaterThan">
      <formula>$D$14</formula>
    </cfRule>
  </conditionalFormatting>
  <conditionalFormatting sqref="I14">
    <cfRule type="cellIs" dxfId="0" priority="113" stopIfTrue="1" operator="greaterThan">
      <formula>$F$14</formula>
    </cfRule>
    <cfRule type="cellIs" dxfId="0" priority="114" stopIfTrue="1" operator="greaterThan">
      <formula>$G$14</formula>
    </cfRule>
  </conditionalFormatting>
  <conditionalFormatting sqref="J14">
    <cfRule type="expression" dxfId="4" priority="185" stopIfTrue="1">
      <formula>$J$14-$L$14&lt;$M$14-$O$14</formula>
    </cfRule>
  </conditionalFormatting>
  <conditionalFormatting sqref="K14:M14">
    <cfRule type="cellIs" dxfId="0" priority="122" stopIfTrue="1" operator="greaterThan">
      <formula>$J$14</formula>
    </cfRule>
  </conditionalFormatting>
  <conditionalFormatting sqref="O14">
    <cfRule type="cellIs" dxfId="0" priority="137" stopIfTrue="1" operator="greaterThan">
      <formula>$L$14</formula>
    </cfRule>
    <cfRule type="cellIs" dxfId="0" priority="138" stopIfTrue="1" operator="greaterThan">
      <formula>$M$14</formula>
    </cfRule>
  </conditionalFormatting>
  <conditionalFormatting sqref="D15">
    <cfRule type="expression" dxfId="4" priority="203" stopIfTrue="1">
      <formula>$D$15-$F$15&lt;$G$15-$I$15</formula>
    </cfRule>
  </conditionalFormatting>
  <conditionalFormatting sqref="E15:G15">
    <cfRule type="cellIs" dxfId="0" priority="204" stopIfTrue="1" operator="greaterThan">
      <formula>$D$15</formula>
    </cfRule>
  </conditionalFormatting>
  <conditionalFormatting sqref="I15">
    <cfRule type="cellIs" dxfId="0" priority="205" stopIfTrue="1" operator="greaterThan">
      <formula>$F$15</formula>
    </cfRule>
    <cfRule type="cellIs" dxfId="0" priority="206" stopIfTrue="1" operator="greaterThan">
      <formula>$G$15</formula>
    </cfRule>
  </conditionalFormatting>
  <conditionalFormatting sqref="J15">
    <cfRule type="expression" dxfId="4" priority="207" stopIfTrue="1">
      <formula>$J$15-$L$15&lt;$M$15-$O$15</formula>
    </cfRule>
  </conditionalFormatting>
  <conditionalFormatting sqref="K15:M15">
    <cfRule type="cellIs" dxfId="0" priority="208" stopIfTrue="1" operator="greaterThan">
      <formula>$J$15</formula>
    </cfRule>
  </conditionalFormatting>
  <conditionalFormatting sqref="O15">
    <cfRule type="cellIs" dxfId="0" priority="209" stopIfTrue="1" operator="greaterThan">
      <formula>$L$15</formula>
    </cfRule>
    <cfRule type="cellIs" dxfId="0" priority="210" stopIfTrue="1" operator="greaterThan">
      <formula>$M$15</formula>
    </cfRule>
  </conditionalFormatting>
  <conditionalFormatting sqref="D16">
    <cfRule type="expression" dxfId="4" priority="217" stopIfTrue="1">
      <formula>$D$16-$F$16&lt;$G$16-$I$16</formula>
    </cfRule>
  </conditionalFormatting>
  <conditionalFormatting sqref="E16:G16">
    <cfRule type="cellIs" dxfId="0" priority="218" stopIfTrue="1" operator="greaterThan">
      <formula>$D$16</formula>
    </cfRule>
  </conditionalFormatting>
  <conditionalFormatting sqref="I16">
    <cfRule type="cellIs" dxfId="0" priority="219" stopIfTrue="1" operator="greaterThan">
      <formula>$F$16</formula>
    </cfRule>
    <cfRule type="cellIs" dxfId="0" priority="220" stopIfTrue="1" operator="greaterThan">
      <formula>$G$16</formula>
    </cfRule>
  </conditionalFormatting>
  <conditionalFormatting sqref="J16">
    <cfRule type="expression" dxfId="4" priority="221" stopIfTrue="1">
      <formula>$J$16-$L$16&lt;$M$16-$O$16</formula>
    </cfRule>
  </conditionalFormatting>
  <conditionalFormatting sqref="K16:M16">
    <cfRule type="cellIs" dxfId="0" priority="222" stopIfTrue="1" operator="greaterThan">
      <formula>$J$16</formula>
    </cfRule>
  </conditionalFormatting>
  <conditionalFormatting sqref="O16">
    <cfRule type="cellIs" dxfId="0" priority="223" stopIfTrue="1" operator="greaterThan">
      <formula>$L$16</formula>
    </cfRule>
    <cfRule type="cellIs" dxfId="0" priority="224" stopIfTrue="1" operator="greaterThan">
      <formula>$M$16</formula>
    </cfRule>
  </conditionalFormatting>
  <conditionalFormatting sqref="D17">
    <cfRule type="expression" dxfId="4" priority="409" stopIfTrue="1">
      <formula>$D$17-$F$17&lt;$G$17-$I$17</formula>
    </cfRule>
  </conditionalFormatting>
  <conditionalFormatting sqref="E17:G17">
    <cfRule type="cellIs" dxfId="0" priority="232" stopIfTrue="1" operator="greaterThan">
      <formula>$D$17</formula>
    </cfRule>
  </conditionalFormatting>
  <conditionalFormatting sqref="I17">
    <cfRule type="cellIs" dxfId="0" priority="233" stopIfTrue="1" operator="greaterThan">
      <formula>$F$17</formula>
    </cfRule>
    <cfRule type="cellIs" dxfId="0" priority="234" stopIfTrue="1" operator="greaterThan">
      <formula>$G$17</formula>
    </cfRule>
  </conditionalFormatting>
  <conditionalFormatting sqref="J17">
    <cfRule type="expression" dxfId="4" priority="235" stopIfTrue="1">
      <formula>$J$17-$L$17&lt;$M$17-$O$17</formula>
    </cfRule>
  </conditionalFormatting>
  <conditionalFormatting sqref="K17:M17">
    <cfRule type="cellIs" dxfId="0" priority="236" stopIfTrue="1" operator="greaterThan">
      <formula>$J$17</formula>
    </cfRule>
  </conditionalFormatting>
  <conditionalFormatting sqref="O17">
    <cfRule type="cellIs" dxfId="0" priority="237" stopIfTrue="1" operator="greaterThan">
      <formula>$L$17</formula>
    </cfRule>
    <cfRule type="cellIs" dxfId="0" priority="238" stopIfTrue="1" operator="greaterThan">
      <formula>$M$17</formula>
    </cfRule>
  </conditionalFormatting>
  <conditionalFormatting sqref="D18">
    <cfRule type="expression" dxfId="4" priority="245" stopIfTrue="1">
      <formula>$D$18-$F$18&lt;$G$18-$I$18</formula>
    </cfRule>
  </conditionalFormatting>
  <conditionalFormatting sqref="E18:G18">
    <cfRule type="cellIs" dxfId="0" priority="246" stopIfTrue="1" operator="greaterThan">
      <formula>$D$18</formula>
    </cfRule>
  </conditionalFormatting>
  <conditionalFormatting sqref="I18">
    <cfRule type="cellIs" dxfId="0" priority="247" stopIfTrue="1" operator="greaterThan">
      <formula>$F$18</formula>
    </cfRule>
    <cfRule type="cellIs" dxfId="0" priority="248" stopIfTrue="1" operator="greaterThan">
      <formula>$G$18</formula>
    </cfRule>
  </conditionalFormatting>
  <conditionalFormatting sqref="J18">
    <cfRule type="expression" dxfId="4" priority="249" stopIfTrue="1">
      <formula>$J$18-$L$18&lt;$M$18-$O$18</formula>
    </cfRule>
  </conditionalFormatting>
  <conditionalFormatting sqref="K18:M18">
    <cfRule type="cellIs" dxfId="0" priority="250" stopIfTrue="1" operator="greaterThan">
      <formula>$J$18</formula>
    </cfRule>
  </conditionalFormatting>
  <conditionalFormatting sqref="O18">
    <cfRule type="cellIs" dxfId="0" priority="251" stopIfTrue="1" operator="greaterThan">
      <formula>$L$18</formula>
    </cfRule>
    <cfRule type="cellIs" dxfId="0" priority="252" stopIfTrue="1" operator="greaterThan">
      <formula>$M$18</formula>
    </cfRule>
  </conditionalFormatting>
  <conditionalFormatting sqref="D19">
    <cfRule type="expression" dxfId="4" priority="410" stopIfTrue="1">
      <formula>$D$19-$F$19&lt;$G$19-$I$19</formula>
    </cfRule>
  </conditionalFormatting>
  <conditionalFormatting sqref="E19:G19">
    <cfRule type="cellIs" dxfId="0" priority="260" stopIfTrue="1" operator="greaterThan">
      <formula>$D$19</formula>
    </cfRule>
  </conditionalFormatting>
  <conditionalFormatting sqref="I19">
    <cfRule type="cellIs" dxfId="0" priority="261" stopIfTrue="1" operator="greaterThan">
      <formula>$F$19</formula>
    </cfRule>
    <cfRule type="cellIs" dxfId="0" priority="262" stopIfTrue="1" operator="greaterThan">
      <formula>$G$19</formula>
    </cfRule>
  </conditionalFormatting>
  <conditionalFormatting sqref="J19">
    <cfRule type="expression" dxfId="4" priority="263" stopIfTrue="1">
      <formula>$J$19-$L$19&lt;$M$19-$O$19</formula>
    </cfRule>
  </conditionalFormatting>
  <conditionalFormatting sqref="K19:M19">
    <cfRule type="cellIs" dxfId="0" priority="264" stopIfTrue="1" operator="greaterThan">
      <formula>$J$19</formula>
    </cfRule>
  </conditionalFormatting>
  <conditionalFormatting sqref="O19">
    <cfRule type="cellIs" dxfId="0" priority="265" stopIfTrue="1" operator="greaterThan">
      <formula>$L$19</formula>
    </cfRule>
    <cfRule type="cellIs" dxfId="0" priority="266" stopIfTrue="1" operator="greaterThan">
      <formula>$M$19</formula>
    </cfRule>
  </conditionalFormatting>
  <conditionalFormatting sqref="D20">
    <cfRule type="expression" dxfId="4" priority="273" stopIfTrue="1">
      <formula>$D$20-$F$20&lt;$G$20-$I$20</formula>
    </cfRule>
  </conditionalFormatting>
  <conditionalFormatting sqref="E20:G20">
    <cfRule type="cellIs" dxfId="0" priority="274" stopIfTrue="1" operator="greaterThan">
      <formula>$D$20</formula>
    </cfRule>
  </conditionalFormatting>
  <conditionalFormatting sqref="I20">
    <cfRule type="cellIs" dxfId="0" priority="275" stopIfTrue="1" operator="greaterThan">
      <formula>$F$20</formula>
    </cfRule>
    <cfRule type="cellIs" dxfId="0" priority="276" stopIfTrue="1" operator="greaterThan">
      <formula>$G$20</formula>
    </cfRule>
  </conditionalFormatting>
  <conditionalFormatting sqref="J20">
    <cfRule type="expression" dxfId="4" priority="277" stopIfTrue="1">
      <formula>$J$20-$L$20&lt;$M$20-$O$20</formula>
    </cfRule>
  </conditionalFormatting>
  <conditionalFormatting sqref="K20:M20">
    <cfRule type="cellIs" dxfId="0" priority="278" stopIfTrue="1" operator="greaterThan">
      <formula>$J$20</formula>
    </cfRule>
  </conditionalFormatting>
  <conditionalFormatting sqref="O20">
    <cfRule type="cellIs" dxfId="0" priority="279" stopIfTrue="1" operator="greaterThan">
      <formula>$L$20</formula>
    </cfRule>
    <cfRule type="cellIs" dxfId="0" priority="280" stopIfTrue="1" operator="greaterThan">
      <formula>$M$20</formula>
    </cfRule>
  </conditionalFormatting>
  <conditionalFormatting sqref="D21">
    <cfRule type="expression" dxfId="4" priority="411" stopIfTrue="1">
      <formula>$D$21-$F$21&lt;$G$21-$I$21</formula>
    </cfRule>
  </conditionalFormatting>
  <conditionalFormatting sqref="E21:G21">
    <cfRule type="cellIs" dxfId="0" priority="288" stopIfTrue="1" operator="greaterThan">
      <formula>$D$21</formula>
    </cfRule>
  </conditionalFormatting>
  <conditionalFormatting sqref="I21">
    <cfRule type="cellIs" dxfId="0" priority="289" stopIfTrue="1" operator="greaterThan">
      <formula>$F$21</formula>
    </cfRule>
    <cfRule type="cellIs" dxfId="0" priority="290" stopIfTrue="1" operator="greaterThan">
      <formula>$G$21</formula>
    </cfRule>
  </conditionalFormatting>
  <conditionalFormatting sqref="J21">
    <cfRule type="expression" dxfId="4" priority="291" stopIfTrue="1">
      <formula>$J$21-$L$21&lt;$M$21-$O$21</formula>
    </cfRule>
  </conditionalFormatting>
  <conditionalFormatting sqref="K21:M21">
    <cfRule type="cellIs" dxfId="0" priority="292" stopIfTrue="1" operator="greaterThan">
      <formula>$J$21</formula>
    </cfRule>
  </conditionalFormatting>
  <conditionalFormatting sqref="O21">
    <cfRule type="cellIs" dxfId="0" priority="89" stopIfTrue="1" operator="greaterThan">
      <formula>$L$21</formula>
    </cfRule>
    <cfRule type="cellIs" dxfId="0" priority="90" stopIfTrue="1" operator="greaterThan">
      <formula>$M$21</formula>
    </cfRule>
  </conditionalFormatting>
  <conditionalFormatting sqref="D22">
    <cfRule type="expression" dxfId="4" priority="412" stopIfTrue="1">
      <formula>$D$22-$F$22&lt;$G$22-$I$22</formula>
    </cfRule>
  </conditionalFormatting>
  <conditionalFormatting sqref="E22:G22">
    <cfRule type="cellIs" dxfId="0" priority="413" stopIfTrue="1" operator="greaterThan">
      <formula>$D$22</formula>
    </cfRule>
  </conditionalFormatting>
  <conditionalFormatting sqref="I22">
    <cfRule type="cellIs" dxfId="0" priority="428" stopIfTrue="1" operator="greaterThan">
      <formula>$F$22</formula>
    </cfRule>
    <cfRule type="cellIs" dxfId="0" priority="429" stopIfTrue="1" operator="greaterThan">
      <formula>$G$22</formula>
    </cfRule>
  </conditionalFormatting>
  <conditionalFormatting sqref="J22">
    <cfRule type="expression" dxfId="4" priority="417" stopIfTrue="1">
      <formula>$J$22-$L$22&lt;$M$22-$O$22</formula>
    </cfRule>
  </conditionalFormatting>
  <conditionalFormatting sqref="K22:M22">
    <cfRule type="cellIs" dxfId="0" priority="419" stopIfTrue="1" operator="greaterThan">
      <formula>$J$22</formula>
    </cfRule>
  </conditionalFormatting>
  <conditionalFormatting sqref="O22">
    <cfRule type="cellIs" dxfId="0" priority="426" stopIfTrue="1" operator="greaterThan">
      <formula>$L$22</formula>
    </cfRule>
    <cfRule type="cellIs" dxfId="0" priority="427" stopIfTrue="1" operator="greaterThan">
      <formula>$M$22</formula>
    </cfRule>
  </conditionalFormatting>
  <conditionalFormatting sqref="H6:H22">
    <cfRule type="cellIs" dxfId="0" priority="415" stopIfTrue="1" operator="greaterThan">
      <formula>$E$6</formula>
    </cfRule>
  </conditionalFormatting>
  <conditionalFormatting sqref="N6:N22">
    <cfRule type="cellIs" dxfId="0" priority="420" stopIfTrue="1" operator="greaterThan">
      <formula>$K$6</formula>
    </cfRule>
    <cfRule type="cellIs" dxfId="0" priority="421" stopIfTrue="1" operator="greaterThan">
      <formula>$M$6</formula>
    </cfRule>
  </conditionalFormatting>
  <conditionalFormatting sqref="K6;M6">
    <cfRule type="cellIs" dxfId="0" priority="418" stopIfTrue="1" operator="greaterThan">
      <formula>$J$6</formula>
    </cfRule>
  </conditionalFormatting>
  <pageMargins left="0.787402" right="0" top="0.433071" bottom="0" header="0" footer="0"/>
  <pageSetup paperSize="1" scale="80" orientation="landscape" useFirstPageNumber="1" horizontalDpi="600" verticalDpi="12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0"/>
  <sheetViews>
    <sheetView topLeftCell="A16" workbookViewId="0">
      <selection activeCell="G31" sqref="G31"/>
    </sheetView>
  </sheetViews>
  <sheetFormatPr defaultColWidth="9" defaultRowHeight="12" customHeight="1"/>
  <cols>
    <col min="1" max="1" width="18.8555555555556" style="244" customWidth="1"/>
    <col min="2" max="2" width="7.42222222222222" style="244" customWidth="1"/>
    <col min="3" max="3" width="7.85555555555556" style="244" customWidth="1"/>
    <col min="4" max="4" width="8.28888888888889" style="244" customWidth="1"/>
    <col min="5" max="5" width="7.71111111111111" style="244" customWidth="1"/>
    <col min="6" max="6" width="7.28888888888889" style="244" customWidth="1"/>
    <col min="7" max="7" width="9.85555555555556" style="244" customWidth="1"/>
    <col min="8" max="8" width="5.85555555555556" style="244" customWidth="1"/>
    <col min="9" max="9" width="8" style="244" customWidth="1"/>
    <col min="10" max="10" width="7.71111111111111" style="244" customWidth="1"/>
    <col min="11" max="11" width="7.42222222222222" style="244" customWidth="1"/>
    <col min="12" max="12" width="7.85555555555556" style="244" customWidth="1"/>
    <col min="13" max="13" width="7.56666666666667" style="244" customWidth="1"/>
    <col min="14" max="14" width="0.711111111111111" style="244" customWidth="1"/>
    <col min="15" max="15" width="0.855555555555556" style="244" customWidth="1"/>
    <col min="16" max="257" width="9.14444444444444" style="244" customWidth="1"/>
  </cols>
  <sheetData>
    <row r="1" ht="12.75" spans="1:13">
      <c r="A1" s="120"/>
      <c r="B1" s="120" t="s">
        <v>360</v>
      </c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19"/>
    </row>
    <row r="2" ht="13.5" spans="2:13">
      <c r="B2" s="245" t="s">
        <v>361</v>
      </c>
      <c r="C2" s="246"/>
      <c r="D2" s="246"/>
      <c r="E2" s="246"/>
      <c r="F2" s="246"/>
      <c r="G2" s="246"/>
      <c r="H2" s="246"/>
      <c r="I2" s="246"/>
      <c r="J2" s="180"/>
      <c r="K2" s="180"/>
      <c r="L2" s="180"/>
      <c r="M2" s="119"/>
    </row>
    <row r="3" ht="67.5" customHeight="1" spans="1:13">
      <c r="A3" s="121" t="s">
        <v>362</v>
      </c>
      <c r="B3" s="247" t="s">
        <v>363</v>
      </c>
      <c r="C3" s="248" t="s">
        <v>364</v>
      </c>
      <c r="D3" s="122"/>
      <c r="E3" s="249" t="s">
        <v>365</v>
      </c>
      <c r="F3" s="122" t="s">
        <v>366</v>
      </c>
      <c r="G3" s="122"/>
      <c r="H3" s="122" t="s">
        <v>367</v>
      </c>
      <c r="I3" s="122"/>
      <c r="J3" s="122" t="s">
        <v>368</v>
      </c>
      <c r="K3" s="122"/>
      <c r="L3" s="122"/>
      <c r="M3" s="324"/>
    </row>
    <row r="4" ht="99.75" customHeight="1" spans="1:13">
      <c r="A4" s="250"/>
      <c r="B4" s="251"/>
      <c r="C4" s="252" t="s">
        <v>369</v>
      </c>
      <c r="D4" s="126" t="s">
        <v>370</v>
      </c>
      <c r="E4" s="253"/>
      <c r="F4" s="126" t="s">
        <v>371</v>
      </c>
      <c r="G4" s="254" t="s">
        <v>372</v>
      </c>
      <c r="H4" s="126" t="s">
        <v>373</v>
      </c>
      <c r="I4" s="254" t="s">
        <v>374</v>
      </c>
      <c r="J4" s="254" t="s">
        <v>375</v>
      </c>
      <c r="K4" s="254" t="s">
        <v>376</v>
      </c>
      <c r="L4" s="325" t="s">
        <v>377</v>
      </c>
      <c r="M4" s="326"/>
    </row>
    <row r="5" ht="12.75" spans="1:13">
      <c r="A5" s="255" t="s">
        <v>68</v>
      </c>
      <c r="B5" s="256" t="s">
        <v>69</v>
      </c>
      <c r="C5" s="257">
        <v>1</v>
      </c>
      <c r="D5" s="258">
        <v>2</v>
      </c>
      <c r="E5" s="258">
        <v>3</v>
      </c>
      <c r="F5" s="258">
        <v>4</v>
      </c>
      <c r="G5" s="258">
        <v>5</v>
      </c>
      <c r="H5" s="258">
        <v>6</v>
      </c>
      <c r="I5" s="258">
        <v>7</v>
      </c>
      <c r="J5" s="327">
        <v>8</v>
      </c>
      <c r="K5" s="328">
        <v>9</v>
      </c>
      <c r="L5" s="329">
        <v>10</v>
      </c>
      <c r="M5" s="330"/>
    </row>
    <row r="6" ht="12.75" spans="1:13">
      <c r="A6" s="259" t="s">
        <v>378</v>
      </c>
      <c r="B6" s="260">
        <v>1</v>
      </c>
      <c r="C6" s="261">
        <v>406</v>
      </c>
      <c r="D6" s="262">
        <v>315</v>
      </c>
      <c r="E6" s="262">
        <v>285</v>
      </c>
      <c r="F6" s="262">
        <v>618</v>
      </c>
      <c r="G6" s="262">
        <v>618</v>
      </c>
      <c r="H6" s="262"/>
      <c r="I6" s="262"/>
      <c r="J6" s="262"/>
      <c r="K6" s="331"/>
      <c r="L6" s="331"/>
      <c r="M6" s="332"/>
    </row>
    <row r="7" ht="48" customHeight="1" spans="1:13">
      <c r="A7" s="263" t="s">
        <v>379</v>
      </c>
      <c r="B7" s="264">
        <v>2</v>
      </c>
      <c r="C7" s="265">
        <v>50</v>
      </c>
      <c r="D7" s="266">
        <v>25</v>
      </c>
      <c r="E7" s="266">
        <v>40</v>
      </c>
      <c r="F7" s="266">
        <v>68</v>
      </c>
      <c r="G7" s="266">
        <v>58</v>
      </c>
      <c r="H7" s="266"/>
      <c r="I7" s="266"/>
      <c r="J7" s="266"/>
      <c r="K7" s="319"/>
      <c r="L7" s="333"/>
      <c r="M7" s="334"/>
    </row>
    <row r="8" ht="26.25" customHeight="1" spans="1:13">
      <c r="A8" s="267" t="s">
        <v>380</v>
      </c>
      <c r="B8" s="267"/>
      <c r="C8" s="267"/>
      <c r="D8" s="267"/>
      <c r="E8" s="267"/>
      <c r="F8" s="267"/>
      <c r="G8" s="267"/>
      <c r="H8" s="267"/>
      <c r="I8" s="267"/>
      <c r="J8" s="267"/>
      <c r="K8" s="267"/>
      <c r="L8" s="267"/>
      <c r="M8" s="119"/>
    </row>
    <row r="9" ht="22.5" customHeight="1" spans="1:13">
      <c r="A9" s="268" t="s">
        <v>381</v>
      </c>
      <c r="B9" s="267"/>
      <c r="C9" s="267"/>
      <c r="D9" s="267"/>
      <c r="E9" s="267"/>
      <c r="F9" s="267"/>
      <c r="G9" s="267"/>
      <c r="H9" s="267"/>
      <c r="I9" s="267"/>
      <c r="J9" s="267"/>
      <c r="K9" s="267"/>
      <c r="L9" s="267"/>
      <c r="M9" s="119"/>
    </row>
    <row r="10" ht="4.5" customHeight="1" spans="1:13">
      <c r="A10" s="269"/>
      <c r="B10" s="269"/>
      <c r="C10" s="269"/>
      <c r="D10" s="269"/>
      <c r="E10" s="270"/>
      <c r="F10" s="271"/>
      <c r="G10" s="271"/>
      <c r="H10" s="270"/>
      <c r="I10" s="271"/>
      <c r="J10" s="271"/>
      <c r="K10" s="271"/>
      <c r="L10" s="271"/>
      <c r="M10" s="270"/>
    </row>
    <row r="11" customHeight="1" spans="1:12">
      <c r="A11" s="272" t="s">
        <v>382</v>
      </c>
      <c r="B11" s="272"/>
      <c r="C11" s="272"/>
      <c r="D11" s="272"/>
      <c r="E11" s="272"/>
      <c r="F11" s="272"/>
      <c r="G11" s="272"/>
      <c r="H11" s="272"/>
      <c r="I11" s="272"/>
      <c r="J11" s="335"/>
      <c r="K11" s="336"/>
      <c r="L11" s="336"/>
    </row>
    <row r="12" ht="12.75" spans="1:13">
      <c r="A12" s="273"/>
      <c r="B12" s="274" t="s">
        <v>383</v>
      </c>
      <c r="C12" s="119"/>
      <c r="D12" s="119"/>
      <c r="E12" s="119"/>
      <c r="F12" s="119"/>
      <c r="G12" s="119"/>
      <c r="H12" s="119"/>
      <c r="I12" s="119"/>
      <c r="J12" s="119"/>
      <c r="K12" s="119"/>
      <c r="L12" s="119"/>
      <c r="M12" s="119"/>
    </row>
    <row r="13" ht="13.5" spans="1:13">
      <c r="A13" s="275"/>
      <c r="B13" s="276" t="s">
        <v>384</v>
      </c>
      <c r="C13" s="277"/>
      <c r="D13" s="277"/>
      <c r="E13" s="277"/>
      <c r="F13" s="277"/>
      <c r="G13" s="277"/>
      <c r="H13" s="277"/>
      <c r="I13" s="277"/>
      <c r="J13" s="277"/>
      <c r="K13" s="277"/>
      <c r="L13" s="277"/>
      <c r="M13" s="277"/>
    </row>
    <row r="14" ht="67.5" customHeight="1" spans="1:13">
      <c r="A14" s="121" t="s">
        <v>362</v>
      </c>
      <c r="B14" s="278" t="s">
        <v>363</v>
      </c>
      <c r="C14" s="248" t="s">
        <v>385</v>
      </c>
      <c r="D14" s="122"/>
      <c r="E14" s="279"/>
      <c r="F14" s="280" t="s">
        <v>386</v>
      </c>
      <c r="G14" s="281"/>
      <c r="H14" s="249" t="s">
        <v>387</v>
      </c>
      <c r="I14" s="280" t="s">
        <v>388</v>
      </c>
      <c r="J14" s="337"/>
      <c r="K14" s="337"/>
      <c r="L14" s="337"/>
      <c r="M14" s="338"/>
    </row>
    <row r="15" ht="44.25" customHeight="1" spans="1:13">
      <c r="A15" s="250"/>
      <c r="B15" s="282"/>
      <c r="C15" s="283" t="s">
        <v>369</v>
      </c>
      <c r="D15" s="126" t="s">
        <v>389</v>
      </c>
      <c r="E15" s="284"/>
      <c r="F15" s="285"/>
      <c r="G15" s="286"/>
      <c r="H15" s="287"/>
      <c r="I15" s="339"/>
      <c r="J15" s="340"/>
      <c r="K15" s="340"/>
      <c r="L15" s="340"/>
      <c r="M15" s="341"/>
    </row>
    <row r="16" ht="79.5" customHeight="1" spans="1:13">
      <c r="A16" s="250"/>
      <c r="B16" s="288"/>
      <c r="C16" s="289"/>
      <c r="D16" s="254" t="s">
        <v>390</v>
      </c>
      <c r="E16" s="254" t="s">
        <v>391</v>
      </c>
      <c r="F16" s="254" t="s">
        <v>392</v>
      </c>
      <c r="G16" s="254" t="s">
        <v>393</v>
      </c>
      <c r="H16" s="290"/>
      <c r="I16" s="254" t="s">
        <v>394</v>
      </c>
      <c r="J16" s="254" t="s">
        <v>395</v>
      </c>
      <c r="K16" s="254" t="s">
        <v>396</v>
      </c>
      <c r="L16" s="254" t="s">
        <v>397</v>
      </c>
      <c r="M16" s="342" t="s">
        <v>398</v>
      </c>
    </row>
    <row r="17" ht="12.75" spans="1:13">
      <c r="A17" s="255" t="s">
        <v>68</v>
      </c>
      <c r="B17" s="256" t="s">
        <v>69</v>
      </c>
      <c r="C17" s="257">
        <v>1</v>
      </c>
      <c r="D17" s="258">
        <v>2</v>
      </c>
      <c r="E17" s="258">
        <v>3</v>
      </c>
      <c r="F17" s="258">
        <v>4</v>
      </c>
      <c r="G17" s="258">
        <v>5</v>
      </c>
      <c r="H17" s="258">
        <v>6</v>
      </c>
      <c r="I17" s="258">
        <v>7</v>
      </c>
      <c r="J17" s="258">
        <v>8</v>
      </c>
      <c r="K17" s="343">
        <v>9</v>
      </c>
      <c r="L17" s="343">
        <v>10</v>
      </c>
      <c r="M17" s="344">
        <v>11</v>
      </c>
    </row>
    <row r="18" ht="12.75" spans="1:13">
      <c r="A18" s="259" t="s">
        <v>399</v>
      </c>
      <c r="B18" s="291">
        <v>1</v>
      </c>
      <c r="C18" s="261">
        <v>255</v>
      </c>
      <c r="D18" s="262">
        <v>255</v>
      </c>
      <c r="E18" s="262">
        <v>0</v>
      </c>
      <c r="F18" s="262">
        <v>150</v>
      </c>
      <c r="G18" s="262">
        <v>88</v>
      </c>
      <c r="H18" s="262"/>
      <c r="I18" s="262"/>
      <c r="J18" s="262"/>
      <c r="K18" s="345"/>
      <c r="L18" s="345"/>
      <c r="M18" s="346"/>
    </row>
    <row r="19" ht="51.75" customHeight="1" spans="1:13">
      <c r="A19" s="292" t="s">
        <v>400</v>
      </c>
      <c r="B19" s="293">
        <v>2</v>
      </c>
      <c r="C19" s="265">
        <v>50</v>
      </c>
      <c r="D19" s="266">
        <v>25</v>
      </c>
      <c r="E19" s="266">
        <v>0</v>
      </c>
      <c r="F19" s="266">
        <v>25</v>
      </c>
      <c r="G19" s="266">
        <v>0</v>
      </c>
      <c r="H19" s="266"/>
      <c r="I19" s="266"/>
      <c r="J19" s="266"/>
      <c r="K19" s="319"/>
      <c r="L19" s="319"/>
      <c r="M19" s="317"/>
    </row>
    <row r="20" ht="3" customHeight="1" spans="1:9">
      <c r="A20" s="275"/>
      <c r="B20" s="275"/>
      <c r="C20" s="275"/>
      <c r="D20" s="275"/>
      <c r="E20" s="275"/>
      <c r="F20" s="275"/>
      <c r="G20" s="275"/>
      <c r="H20" s="275"/>
      <c r="I20" s="275"/>
    </row>
    <row r="21" s="244" customFormat="1" ht="3.75" customHeight="1" spans="1:10">
      <c r="A21" s="275"/>
      <c r="B21" s="275"/>
      <c r="C21" s="275"/>
      <c r="D21" s="275"/>
      <c r="E21" s="275"/>
      <c r="F21" s="275"/>
      <c r="G21" s="275"/>
      <c r="H21" s="275"/>
      <c r="I21" s="275"/>
      <c r="J21" s="275"/>
    </row>
    <row r="22" ht="12.75" spans="1:11">
      <c r="A22" s="273"/>
      <c r="B22" s="274" t="s">
        <v>401</v>
      </c>
      <c r="C22" s="119"/>
      <c r="D22" s="119"/>
      <c r="E22" s="119"/>
      <c r="F22" s="119"/>
      <c r="G22" s="119"/>
      <c r="H22" s="119"/>
      <c r="I22" s="119"/>
      <c r="J22" s="119"/>
      <c r="K22" s="119"/>
    </row>
    <row r="23" ht="12.75" spans="1:11">
      <c r="A23" s="275"/>
      <c r="B23" s="294" t="s">
        <v>402</v>
      </c>
      <c r="C23" s="277"/>
      <c r="D23" s="277"/>
      <c r="E23" s="277"/>
      <c r="F23" s="277"/>
      <c r="G23" s="277"/>
      <c r="H23" s="277"/>
      <c r="I23" s="277"/>
      <c r="J23" s="277"/>
      <c r="K23" s="277"/>
    </row>
    <row r="24" ht="12.75" spans="1:12">
      <c r="A24" s="121" t="s">
        <v>403</v>
      </c>
      <c r="B24" s="295"/>
      <c r="C24" s="296" t="s">
        <v>404</v>
      </c>
      <c r="D24" s="297"/>
      <c r="E24" s="297"/>
      <c r="F24" s="297"/>
      <c r="G24" s="297"/>
      <c r="H24" s="297"/>
      <c r="I24" s="297"/>
      <c r="J24" s="297"/>
      <c r="K24" s="347"/>
      <c r="L24" s="270"/>
    </row>
    <row r="25" ht="22.5" customHeight="1" spans="1:12">
      <c r="A25" s="250"/>
      <c r="B25" s="298"/>
      <c r="C25" s="299" t="s">
        <v>405</v>
      </c>
      <c r="D25" s="121"/>
      <c r="E25" s="122"/>
      <c r="F25" s="166"/>
      <c r="G25" s="121" t="s">
        <v>406</v>
      </c>
      <c r="H25" s="300"/>
      <c r="I25" s="348" t="s">
        <v>407</v>
      </c>
      <c r="J25" s="348" t="s">
        <v>408</v>
      </c>
      <c r="K25" s="348" t="s">
        <v>409</v>
      </c>
      <c r="L25" s="270"/>
    </row>
    <row r="26" ht="22.5" customHeight="1" spans="1:12">
      <c r="A26" s="301"/>
      <c r="B26" s="298"/>
      <c r="C26" s="302"/>
      <c r="D26" s="250" t="s">
        <v>410</v>
      </c>
      <c r="E26" s="126" t="s">
        <v>411</v>
      </c>
      <c r="F26" s="303"/>
      <c r="G26" s="250" t="s">
        <v>412</v>
      </c>
      <c r="H26" s="303" t="s">
        <v>413</v>
      </c>
      <c r="I26" s="349"/>
      <c r="J26" s="349"/>
      <c r="K26" s="349"/>
      <c r="L26" s="270"/>
    </row>
    <row r="27" ht="65.25" customHeight="1" spans="1:12">
      <c r="A27" s="304" t="s">
        <v>412</v>
      </c>
      <c r="B27" s="303" t="s">
        <v>414</v>
      </c>
      <c r="C27" s="305"/>
      <c r="D27" s="306"/>
      <c r="E27" s="307" t="s">
        <v>415</v>
      </c>
      <c r="F27" s="308" t="s">
        <v>416</v>
      </c>
      <c r="G27" s="309"/>
      <c r="H27" s="310"/>
      <c r="I27" s="350"/>
      <c r="J27" s="350"/>
      <c r="K27" s="350"/>
      <c r="L27" s="270"/>
    </row>
    <row r="28" ht="12.75" spans="1:12">
      <c r="A28" s="309">
        <v>1</v>
      </c>
      <c r="B28" s="310">
        <v>2</v>
      </c>
      <c r="C28" s="311">
        <v>3</v>
      </c>
      <c r="D28" s="312">
        <v>4</v>
      </c>
      <c r="E28" s="313">
        <v>5</v>
      </c>
      <c r="F28" s="314">
        <v>6</v>
      </c>
      <c r="G28" s="315">
        <v>7</v>
      </c>
      <c r="H28" s="315">
        <v>8</v>
      </c>
      <c r="I28" s="315">
        <v>9</v>
      </c>
      <c r="J28" s="351">
        <v>10</v>
      </c>
      <c r="K28" s="351">
        <v>11</v>
      </c>
      <c r="L28" s="352"/>
    </row>
    <row r="29" ht="23.25" customHeight="1" spans="1:11">
      <c r="A29" s="316">
        <v>91</v>
      </c>
      <c r="B29" s="317">
        <v>86</v>
      </c>
      <c r="C29" s="318">
        <v>42</v>
      </c>
      <c r="D29" s="316">
        <v>34</v>
      </c>
      <c r="E29" s="319">
        <v>90</v>
      </c>
      <c r="F29" s="317">
        <v>64</v>
      </c>
      <c r="G29" s="320">
        <v>45</v>
      </c>
      <c r="H29" s="319">
        <v>12</v>
      </c>
      <c r="I29" s="319">
        <v>103</v>
      </c>
      <c r="J29" s="319"/>
      <c r="K29" s="317"/>
    </row>
    <row r="30" ht="6" customHeight="1" spans="1:11">
      <c r="A30" s="270"/>
      <c r="B30" s="270"/>
      <c r="C30" s="270"/>
      <c r="D30" s="270"/>
      <c r="E30" s="270"/>
      <c r="F30" s="270"/>
      <c r="G30" s="270"/>
      <c r="H30" s="270"/>
      <c r="I30" s="270"/>
      <c r="J30" s="270"/>
      <c r="K30" s="270"/>
    </row>
    <row r="31" s="244" customFormat="1" ht="12.75" customHeight="1" spans="1:11">
      <c r="A31" s="274" t="s">
        <v>417</v>
      </c>
      <c r="B31" s="274"/>
      <c r="C31" s="274"/>
      <c r="D31" s="274"/>
      <c r="E31" s="274"/>
      <c r="F31" s="274"/>
      <c r="G31" s="321">
        <v>91</v>
      </c>
      <c r="H31" s="322" t="s">
        <v>418</v>
      </c>
      <c r="I31" s="353"/>
      <c r="J31" s="353"/>
      <c r="K31" s="321"/>
    </row>
    <row r="32" s="244" customFormat="1" ht="12.75" customHeight="1" spans="1:11">
      <c r="A32" s="322" t="s">
        <v>419</v>
      </c>
      <c r="B32" s="322"/>
      <c r="C32" s="322"/>
      <c r="D32" s="322"/>
      <c r="E32" s="322"/>
      <c r="F32" s="322"/>
      <c r="G32" s="323"/>
      <c r="H32" s="322" t="s">
        <v>420</v>
      </c>
      <c r="I32" s="353"/>
      <c r="J32" s="353"/>
      <c r="K32" s="353"/>
    </row>
    <row r="33" spans="1:10">
      <c r="A33" s="275"/>
      <c r="B33" s="275"/>
      <c r="C33" s="275"/>
      <c r="D33" s="275"/>
      <c r="E33" s="275"/>
      <c r="F33" s="275"/>
      <c r="G33" s="275"/>
      <c r="H33" s="275"/>
      <c r="I33" s="275"/>
      <c r="J33" s="275"/>
    </row>
    <row r="34" spans="1:10">
      <c r="A34" s="275"/>
      <c r="B34" s="275"/>
      <c r="C34" s="275"/>
      <c r="D34" s="275"/>
      <c r="E34" s="275"/>
      <c r="F34" s="275"/>
      <c r="G34" s="275"/>
      <c r="H34" s="275"/>
      <c r="I34" s="275"/>
      <c r="J34" s="275"/>
    </row>
    <row r="35" spans="1:10">
      <c r="A35" s="275"/>
      <c r="B35" s="275"/>
      <c r="C35" s="275"/>
      <c r="D35" s="275"/>
      <c r="E35" s="275"/>
      <c r="F35" s="275"/>
      <c r="G35" s="275"/>
      <c r="H35" s="275"/>
      <c r="I35" s="275"/>
      <c r="J35" s="275"/>
    </row>
    <row r="36" spans="1:10">
      <c r="A36" s="275"/>
      <c r="B36" s="275"/>
      <c r="C36" s="275"/>
      <c r="D36" s="275"/>
      <c r="E36" s="275"/>
      <c r="F36" s="275"/>
      <c r="G36" s="275"/>
      <c r="H36" s="275"/>
      <c r="I36" s="275"/>
      <c r="J36" s="275"/>
    </row>
    <row r="37" spans="1:10">
      <c r="A37" s="275"/>
      <c r="B37" s="275"/>
      <c r="C37" s="275"/>
      <c r="D37" s="275"/>
      <c r="E37" s="275"/>
      <c r="F37" s="275"/>
      <c r="G37" s="275"/>
      <c r="H37" s="275"/>
      <c r="I37" s="275"/>
      <c r="J37" s="275"/>
    </row>
    <row r="38" spans="1:10">
      <c r="A38" s="275"/>
      <c r="B38" s="275"/>
      <c r="C38" s="275"/>
      <c r="D38" s="275"/>
      <c r="E38" s="275"/>
      <c r="F38" s="275"/>
      <c r="G38" s="275"/>
      <c r="H38" s="275"/>
      <c r="I38" s="275"/>
      <c r="J38" s="275"/>
    </row>
    <row r="39" spans="1:10">
      <c r="A39" s="275"/>
      <c r="B39" s="275"/>
      <c r="C39" s="275"/>
      <c r="D39" s="275"/>
      <c r="E39" s="275"/>
      <c r="F39" s="275"/>
      <c r="G39" s="275"/>
      <c r="H39" s="275"/>
      <c r="I39" s="275"/>
      <c r="J39" s="275"/>
    </row>
    <row r="40" spans="1:10">
      <c r="A40" s="275"/>
      <c r="B40" s="275"/>
      <c r="C40" s="275"/>
      <c r="D40" s="275"/>
      <c r="E40" s="275"/>
      <c r="F40" s="275"/>
      <c r="G40" s="275"/>
      <c r="H40" s="275"/>
      <c r="I40" s="275"/>
      <c r="J40" s="275"/>
    </row>
    <row r="41" spans="1:10">
      <c r="A41" s="275"/>
      <c r="B41" s="275"/>
      <c r="C41" s="275"/>
      <c r="D41" s="275"/>
      <c r="E41" s="275"/>
      <c r="F41" s="275"/>
      <c r="G41" s="275"/>
      <c r="H41" s="275"/>
      <c r="I41" s="275"/>
      <c r="J41" s="275"/>
    </row>
    <row r="42" spans="1:10">
      <c r="A42" s="275"/>
      <c r="B42" s="275"/>
      <c r="C42" s="275"/>
      <c r="D42" s="275"/>
      <c r="E42" s="275"/>
      <c r="F42" s="275"/>
      <c r="G42" s="275"/>
      <c r="H42" s="275"/>
      <c r="I42" s="275"/>
      <c r="J42" s="275"/>
    </row>
    <row r="43" spans="1:10">
      <c r="A43" s="275"/>
      <c r="B43" s="275"/>
      <c r="C43" s="275"/>
      <c r="D43" s="275"/>
      <c r="E43" s="275"/>
      <c r="F43" s="275"/>
      <c r="G43" s="275"/>
      <c r="H43" s="275"/>
      <c r="I43" s="275"/>
      <c r="J43" s="275"/>
    </row>
    <row r="44" spans="1:10">
      <c r="A44" s="275"/>
      <c r="B44" s="275"/>
      <c r="C44" s="275"/>
      <c r="D44" s="275"/>
      <c r="E44" s="275"/>
      <c r="F44" s="275"/>
      <c r="G44" s="275"/>
      <c r="H44" s="275"/>
      <c r="I44" s="275"/>
      <c r="J44" s="275"/>
    </row>
    <row r="45" spans="1:10">
      <c r="A45" s="275"/>
      <c r="B45" s="275"/>
      <c r="C45" s="275"/>
      <c r="D45" s="275"/>
      <c r="E45" s="275"/>
      <c r="F45" s="275"/>
      <c r="G45" s="275"/>
      <c r="H45" s="275"/>
      <c r="I45" s="275"/>
      <c r="J45" s="275"/>
    </row>
    <row r="46" spans="1:10">
      <c r="A46" s="275"/>
      <c r="B46" s="275"/>
      <c r="C46" s="275"/>
      <c r="D46" s="275"/>
      <c r="E46" s="275"/>
      <c r="F46" s="275"/>
      <c r="G46" s="275"/>
      <c r="H46" s="275"/>
      <c r="I46" s="275"/>
      <c r="J46" s="275"/>
    </row>
    <row r="47" spans="1:10">
      <c r="A47" s="275"/>
      <c r="B47" s="275"/>
      <c r="C47" s="275"/>
      <c r="D47" s="275"/>
      <c r="E47" s="275"/>
      <c r="F47" s="275"/>
      <c r="G47" s="275"/>
      <c r="H47" s="275"/>
      <c r="I47" s="275"/>
      <c r="J47" s="275"/>
    </row>
    <row r="48" spans="1:10">
      <c r="A48" s="275"/>
      <c r="B48" s="275"/>
      <c r="C48" s="275"/>
      <c r="D48" s="275"/>
      <c r="E48" s="275"/>
      <c r="F48" s="275"/>
      <c r="G48" s="275"/>
      <c r="H48" s="275"/>
      <c r="I48" s="275"/>
      <c r="J48" s="275"/>
    </row>
    <row r="49" spans="1:10">
      <c r="A49" s="275"/>
      <c r="B49" s="275"/>
      <c r="C49" s="275"/>
      <c r="D49" s="275"/>
      <c r="E49" s="275"/>
      <c r="F49" s="275"/>
      <c r="G49" s="275"/>
      <c r="H49" s="275"/>
      <c r="I49" s="275"/>
      <c r="J49" s="275"/>
    </row>
    <row r="50" spans="1:10">
      <c r="A50" s="275"/>
      <c r="B50" s="275"/>
      <c r="C50" s="275"/>
      <c r="D50" s="275"/>
      <c r="E50" s="275"/>
      <c r="F50" s="275"/>
      <c r="G50" s="275"/>
      <c r="H50" s="275"/>
      <c r="I50" s="275"/>
      <c r="J50" s="275"/>
    </row>
  </sheetData>
  <sheetProtection password="83B8" sheet="1" selectLockedCells="1" formatCells="0" autoFilter="0"/>
  <mergeCells count="47">
    <mergeCell ref="B1:M1"/>
    <mergeCell ref="B2:M2"/>
    <mergeCell ref="C3:D3"/>
    <mergeCell ref="F3:G3"/>
    <mergeCell ref="H3:I3"/>
    <mergeCell ref="J3:M3"/>
    <mergeCell ref="L4:M4"/>
    <mergeCell ref="L5:M5"/>
    <mergeCell ref="L6:M6"/>
    <mergeCell ref="L7:M7"/>
    <mergeCell ref="A8:L8"/>
    <mergeCell ref="A9:L9"/>
    <mergeCell ref="A10:D10"/>
    <mergeCell ref="F10:G10"/>
    <mergeCell ref="I10:L10"/>
    <mergeCell ref="A11:I11"/>
    <mergeCell ref="B12:M12"/>
    <mergeCell ref="B13:M13"/>
    <mergeCell ref="C14:E14"/>
    <mergeCell ref="D15:E15"/>
    <mergeCell ref="B22:K22"/>
    <mergeCell ref="B23:K23"/>
    <mergeCell ref="C24:K24"/>
    <mergeCell ref="D25:F25"/>
    <mergeCell ref="G25:H25"/>
    <mergeCell ref="E26:F26"/>
    <mergeCell ref="A31:F31"/>
    <mergeCell ref="H31:J31"/>
    <mergeCell ref="A32:F32"/>
    <mergeCell ref="H32:K32"/>
    <mergeCell ref="A3:A4"/>
    <mergeCell ref="A14:A16"/>
    <mergeCell ref="B3:B4"/>
    <mergeCell ref="B14:B16"/>
    <mergeCell ref="C15:C16"/>
    <mergeCell ref="C25:C27"/>
    <mergeCell ref="D26:D27"/>
    <mergeCell ref="E3:E4"/>
    <mergeCell ref="G26:G27"/>
    <mergeCell ref="H14:H16"/>
    <mergeCell ref="H26:H27"/>
    <mergeCell ref="I25:I27"/>
    <mergeCell ref="J25:J27"/>
    <mergeCell ref="K25:K27"/>
    <mergeCell ref="A24:B26"/>
    <mergeCell ref="F14:G15"/>
    <mergeCell ref="I14:M15"/>
  </mergeCells>
  <conditionalFormatting sqref="L6:M6">
    <cfRule type="cellIs" dxfId="0" priority="64" stopIfTrue="1" operator="greaterThan">
      <formula>$K$6</formula>
    </cfRule>
  </conditionalFormatting>
  <conditionalFormatting sqref="D7">
    <cfRule type="cellIs" dxfId="0" priority="23" stopIfTrue="1" operator="greaterThan">
      <formula>$C$7</formula>
    </cfRule>
    <cfRule type="cellIs" dxfId="0" priority="24" stopIfTrue="1" operator="greaterThan">
      <formula>$D$6</formula>
    </cfRule>
  </conditionalFormatting>
  <conditionalFormatting sqref="E7">
    <cfRule type="cellIs" dxfId="0" priority="34" stopIfTrue="1" operator="greaterThan">
      <formula>$E$6</formula>
    </cfRule>
    <cfRule type="cellIs" dxfId="0" priority="35" stopIfTrue="1" operator="greaterThan">
      <formula>$C$7</formula>
    </cfRule>
  </conditionalFormatting>
  <conditionalFormatting sqref="G7">
    <cfRule type="cellIs" dxfId="0" priority="26" stopIfTrue="1" operator="greaterThan">
      <formula>$F$7</formula>
    </cfRule>
    <cfRule type="cellIs" dxfId="0" priority="27" stopIfTrue="1" operator="greaterThan">
      <formula>$G$6</formula>
    </cfRule>
  </conditionalFormatting>
  <conditionalFormatting sqref="I7">
    <cfRule type="cellIs" dxfId="0" priority="28" stopIfTrue="1" operator="greaterThan">
      <formula>$H$7</formula>
    </cfRule>
    <cfRule type="cellIs" dxfId="0" priority="29" stopIfTrue="1" operator="greaterThan">
      <formula>$I$6</formula>
    </cfRule>
  </conditionalFormatting>
  <conditionalFormatting sqref="K7">
    <cfRule type="cellIs" dxfId="0" priority="65" stopIfTrue="1" operator="greaterThan">
      <formula>$J$7</formula>
    </cfRule>
    <cfRule type="cellIs" dxfId="0" priority="66" stopIfTrue="1" operator="greaterThan">
      <formula>$K$6</formula>
    </cfRule>
  </conditionalFormatting>
  <conditionalFormatting sqref="L7:M7">
    <cfRule type="cellIs" dxfId="0" priority="67" stopIfTrue="1" operator="greaterThan">
      <formula>$L$6</formula>
    </cfRule>
    <cfRule type="cellIs" dxfId="0" priority="68" stopIfTrue="1" operator="greaterThan">
      <formula>$K$7</formula>
    </cfRule>
  </conditionalFormatting>
  <conditionalFormatting sqref="D19">
    <cfRule type="cellIs" dxfId="0" priority="69" stopIfTrue="1" operator="greaterThan">
      <formula>$C$19</formula>
    </cfRule>
  </conditionalFormatting>
  <conditionalFormatting sqref="E19">
    <cfRule type="cellIs" dxfId="0" priority="10" stopIfTrue="1" operator="greaterThan">
      <formula>$C$19</formula>
    </cfRule>
    <cfRule type="cellIs" dxfId="0" priority="11" stopIfTrue="1" operator="greaterThan">
      <formula>$E$18</formula>
    </cfRule>
  </conditionalFormatting>
  <conditionalFormatting sqref="F19">
    <cfRule type="cellIs" dxfId="0" priority="12" stopIfTrue="1" operator="greaterThan">
      <formula>$F$18</formula>
    </cfRule>
  </conditionalFormatting>
  <conditionalFormatting sqref="G19">
    <cfRule type="cellIs" dxfId="0" priority="13" stopIfTrue="1" operator="greaterThan">
      <formula>$G$18</formula>
    </cfRule>
  </conditionalFormatting>
  <conditionalFormatting sqref="H19">
    <cfRule type="cellIs" dxfId="0" priority="14" stopIfTrue="1" operator="greaterThan">
      <formula>$H$18</formula>
    </cfRule>
  </conditionalFormatting>
  <conditionalFormatting sqref="I19">
    <cfRule type="cellIs" dxfId="0" priority="15" stopIfTrue="1" operator="greaterThan">
      <formula>$I$18</formula>
    </cfRule>
  </conditionalFormatting>
  <conditionalFormatting sqref="J19">
    <cfRule type="cellIs" dxfId="0" priority="16" stopIfTrue="1" operator="greaterThan">
      <formula>$J$18</formula>
    </cfRule>
  </conditionalFormatting>
  <conditionalFormatting sqref="K19">
    <cfRule type="cellIs" dxfId="0" priority="17" stopIfTrue="1" operator="greaterThan">
      <formula>$K$18</formula>
    </cfRule>
  </conditionalFormatting>
  <conditionalFormatting sqref="L19">
    <cfRule type="cellIs" dxfId="0" priority="18" stopIfTrue="1" operator="greaterThan">
      <formula>$L$18</formula>
    </cfRule>
  </conditionalFormatting>
  <conditionalFormatting sqref="M19">
    <cfRule type="cellIs" dxfId="0" priority="19" stopIfTrue="1" operator="greaterThan">
      <formula>$M$18</formula>
    </cfRule>
  </conditionalFormatting>
  <conditionalFormatting sqref="B29">
    <cfRule type="cellIs" dxfId="0" priority="30" stopIfTrue="1" operator="greaterThan">
      <formula>$A$29</formula>
    </cfRule>
  </conditionalFormatting>
  <conditionalFormatting sqref="D29">
    <cfRule type="cellIs" dxfId="0" priority="31" stopIfTrue="1" operator="greaterThan">
      <formula>$E$29+$F$29</formula>
    </cfRule>
  </conditionalFormatting>
  <conditionalFormatting sqref="H29">
    <cfRule type="cellIs" dxfId="0" priority="32" stopIfTrue="1" operator="greaterThan">
      <formula>$G$29</formula>
    </cfRule>
  </conditionalFormatting>
  <conditionalFormatting sqref="K31">
    <cfRule type="cellIs" dxfId="0" priority="33" stopIfTrue="1" operator="greaterThan">
      <formula>$G$31</formula>
    </cfRule>
  </conditionalFormatting>
  <conditionalFormatting sqref="C7;D6:E6">
    <cfRule type="cellIs" dxfId="0" priority="20" stopIfTrue="1" operator="greaterThan">
      <formula>$C$6</formula>
    </cfRule>
  </conditionalFormatting>
  <conditionalFormatting sqref="G6;F7">
    <cfRule type="cellIs" dxfId="0" priority="21" stopIfTrue="1" operator="greaterThan">
      <formula>$F$6</formula>
    </cfRule>
  </conditionalFormatting>
  <conditionalFormatting sqref="I6;H7">
    <cfRule type="cellIs" dxfId="0" priority="22" stopIfTrue="1" operator="greaterThan">
      <formula>$H$6</formula>
    </cfRule>
  </conditionalFormatting>
  <conditionalFormatting sqref="K6;J7">
    <cfRule type="cellIs" dxfId="0" priority="63" stopIfTrue="1" operator="greaterThan">
      <formula>$J$6</formula>
    </cfRule>
  </conditionalFormatting>
  <conditionalFormatting sqref="D18:E18;C19">
    <cfRule type="cellIs" dxfId="0" priority="7" stopIfTrue="1" operator="greaterThan">
      <formula>$C$18</formula>
    </cfRule>
  </conditionalFormatting>
  <pageMargins left="0.787402" right="0" top="0.433071" bottom="0" header="0" footer="0"/>
  <pageSetup paperSize="1" scale="83" orientation="portrait" useFirstPageNumber="1" horizontalDpi="600" vertic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R40"/>
  <sheetViews>
    <sheetView topLeftCell="A7" workbookViewId="0">
      <selection activeCell="N12" sqref="N12"/>
    </sheetView>
  </sheetViews>
  <sheetFormatPr defaultColWidth="9" defaultRowHeight="12.75" customHeight="1"/>
  <cols>
    <col min="1" max="1" width="2" style="119" customWidth="1"/>
    <col min="2" max="2" width="36" style="119" customWidth="1"/>
    <col min="3" max="3" width="6.42222222222222" style="119" customWidth="1"/>
    <col min="4" max="5" width="9.85555555555556" style="119" customWidth="1"/>
    <col min="6" max="6" width="12.1444444444444" style="119" customWidth="1"/>
    <col min="7" max="7" width="0.711111111111111" style="119" customWidth="1"/>
    <col min="8" max="8" width="1.14444444444444" style="119" customWidth="1"/>
    <col min="9" max="9" width="23.4222222222222" style="119" customWidth="1"/>
    <col min="10" max="11" width="7.14444444444444" style="119" customWidth="1"/>
    <col min="12" max="12" width="16.8555555555556" style="119" customWidth="1"/>
    <col min="13" max="13" width="16.4222222222222" style="119" customWidth="1"/>
    <col min="14" max="14" width="1" style="119" customWidth="1"/>
    <col min="15" max="16" width="1.42222222222222" style="119" customWidth="1"/>
    <col min="17" max="257" width="9.14444444444444" style="119" customWidth="1"/>
  </cols>
  <sheetData>
    <row r="1" ht="3.75" customHeight="1" spans="10:11">
      <c r="J1" s="186"/>
      <c r="K1" s="186"/>
    </row>
    <row r="2" ht="1.5" customHeight="1"/>
    <row r="3" spans="2:11">
      <c r="B3" s="120" t="s">
        <v>421</v>
      </c>
      <c r="I3" s="120" t="s">
        <v>422</v>
      </c>
      <c r="J3" s="120"/>
      <c r="K3" s="120"/>
    </row>
    <row r="4" spans="2:11">
      <c r="B4" s="120" t="s">
        <v>423</v>
      </c>
      <c r="I4" s="120" t="s">
        <v>424</v>
      </c>
      <c r="J4" s="120"/>
      <c r="K4" s="120"/>
    </row>
    <row r="5" ht="5.25" customHeight="1"/>
    <row r="6" ht="72" customHeight="1" spans="2:13">
      <c r="B6" s="139" t="s">
        <v>425</v>
      </c>
      <c r="C6" s="139" t="s">
        <v>426</v>
      </c>
      <c r="D6" s="139" t="s">
        <v>427</v>
      </c>
      <c r="E6" s="139" t="s">
        <v>428</v>
      </c>
      <c r="I6" s="139" t="s">
        <v>425</v>
      </c>
      <c r="J6" s="139" t="s">
        <v>426</v>
      </c>
      <c r="K6" s="139" t="s">
        <v>429</v>
      </c>
      <c r="L6" s="140" t="s">
        <v>430</v>
      </c>
      <c r="M6" s="194"/>
    </row>
    <row r="7" ht="13.5" spans="2:13">
      <c r="B7" s="170" t="s">
        <v>431</v>
      </c>
      <c r="C7" s="170" t="s">
        <v>69</v>
      </c>
      <c r="D7" s="170">
        <v>1</v>
      </c>
      <c r="E7" s="170">
        <v>2</v>
      </c>
      <c r="I7" s="170" t="s">
        <v>431</v>
      </c>
      <c r="J7" s="195" t="s">
        <v>69</v>
      </c>
      <c r="K7" s="170">
        <v>1</v>
      </c>
      <c r="L7" s="196"/>
      <c r="M7" s="197"/>
    </row>
    <row r="8" ht="34.5" customHeight="1" spans="2:13">
      <c r="B8" s="171" t="s">
        <v>432</v>
      </c>
      <c r="C8" s="172" t="s">
        <v>433</v>
      </c>
      <c r="D8" s="173"/>
      <c r="E8" s="173"/>
      <c r="F8" s="174"/>
      <c r="I8" s="20" t="s">
        <v>434</v>
      </c>
      <c r="J8" s="198">
        <v>1</v>
      </c>
      <c r="K8" s="199"/>
      <c r="L8" s="199"/>
      <c r="M8" s="197"/>
    </row>
    <row r="9" ht="26.25" customHeight="1" spans="2:13">
      <c r="B9" s="171" t="s">
        <v>435</v>
      </c>
      <c r="C9" s="172" t="s">
        <v>436</v>
      </c>
      <c r="D9" s="173"/>
      <c r="E9" s="173"/>
      <c r="F9" s="174"/>
      <c r="I9" s="20" t="s">
        <v>437</v>
      </c>
      <c r="J9" s="200">
        <v>2</v>
      </c>
      <c r="K9" s="201"/>
      <c r="L9" s="202"/>
      <c r="M9" s="136"/>
    </row>
    <row r="10" ht="33" customHeight="1" spans="2:13">
      <c r="B10" s="171" t="s">
        <v>438</v>
      </c>
      <c r="C10" s="175" t="s">
        <v>439</v>
      </c>
      <c r="D10" s="173"/>
      <c r="E10" s="173"/>
      <c r="F10" s="174"/>
      <c r="I10" s="20" t="s">
        <v>440</v>
      </c>
      <c r="J10" s="139">
        <v>3</v>
      </c>
      <c r="K10" s="199"/>
      <c r="L10" s="202"/>
      <c r="M10" s="136"/>
    </row>
    <row r="11" ht="57" spans="2:13">
      <c r="B11" s="171" t="s">
        <v>441</v>
      </c>
      <c r="C11" s="175" t="s">
        <v>442</v>
      </c>
      <c r="D11" s="173"/>
      <c r="E11" s="173"/>
      <c r="F11" s="174"/>
      <c r="I11" s="203" t="s">
        <v>443</v>
      </c>
      <c r="J11" s="204">
        <v>3.1</v>
      </c>
      <c r="K11" s="201"/>
      <c r="L11" s="205"/>
      <c r="M11" s="136"/>
    </row>
    <row r="12" ht="45.75" customHeight="1" spans="2:13">
      <c r="B12" s="171" t="s">
        <v>444</v>
      </c>
      <c r="C12" s="172" t="s">
        <v>445</v>
      </c>
      <c r="D12" s="173"/>
      <c r="E12" s="173"/>
      <c r="F12" s="174"/>
      <c r="I12" s="20" t="s">
        <v>446</v>
      </c>
      <c r="J12" s="139">
        <v>4</v>
      </c>
      <c r="K12" s="199"/>
      <c r="L12" s="202"/>
      <c r="M12" s="136"/>
    </row>
    <row r="13" ht="68.25" spans="2:13">
      <c r="B13" s="171" t="s">
        <v>447</v>
      </c>
      <c r="C13" s="172" t="s">
        <v>448</v>
      </c>
      <c r="D13" s="173"/>
      <c r="E13" s="173"/>
      <c r="F13" s="174"/>
      <c r="I13" s="206" t="s">
        <v>449</v>
      </c>
      <c r="J13" s="207">
        <v>4.1</v>
      </c>
      <c r="K13" s="208"/>
      <c r="L13" s="208"/>
      <c r="M13" s="136"/>
    </row>
    <row r="14" ht="23.25" spans="2:13">
      <c r="B14" s="171" t="s">
        <v>450</v>
      </c>
      <c r="C14" s="172" t="s">
        <v>70</v>
      </c>
      <c r="D14" s="173"/>
      <c r="E14" s="173"/>
      <c r="F14" s="174"/>
      <c r="I14" s="209" t="s">
        <v>451</v>
      </c>
      <c r="J14" s="210">
        <v>4.2</v>
      </c>
      <c r="K14" s="211"/>
      <c r="L14" s="212"/>
      <c r="M14" s="136"/>
    </row>
    <row r="15" ht="22.5" spans="2:13">
      <c r="B15" s="176" t="s">
        <v>452</v>
      </c>
      <c r="C15" s="177"/>
      <c r="D15" s="177"/>
      <c r="E15" s="177"/>
      <c r="F15" s="178"/>
      <c r="I15" s="209" t="s">
        <v>453</v>
      </c>
      <c r="J15" s="210">
        <v>4.3</v>
      </c>
      <c r="K15" s="211"/>
      <c r="L15" s="212"/>
      <c r="M15" s="136"/>
    </row>
    <row r="16" ht="22.5" spans="2:13">
      <c r="B16" s="179" t="s">
        <v>454</v>
      </c>
      <c r="C16" s="120"/>
      <c r="D16" s="180"/>
      <c r="E16" s="180"/>
      <c r="F16" s="180"/>
      <c r="I16" s="209" t="s">
        <v>455</v>
      </c>
      <c r="J16" s="210">
        <v>4.4</v>
      </c>
      <c r="K16" s="211"/>
      <c r="L16" s="212"/>
      <c r="M16" s="136"/>
    </row>
    <row r="17" ht="23.25" spans="2:13">
      <c r="B17" s="120" t="s">
        <v>456</v>
      </c>
      <c r="C17" s="120"/>
      <c r="D17" s="180"/>
      <c r="E17" s="180"/>
      <c r="F17" s="180"/>
      <c r="I17" s="21" t="s">
        <v>457</v>
      </c>
      <c r="J17" s="213">
        <v>4.5</v>
      </c>
      <c r="K17" s="214"/>
      <c r="L17" s="215"/>
      <c r="M17" s="136"/>
    </row>
    <row r="18" ht="21.75" spans="2:13">
      <c r="B18" s="179" t="s">
        <v>458</v>
      </c>
      <c r="I18" s="20" t="s">
        <v>459</v>
      </c>
      <c r="J18" s="139">
        <v>5</v>
      </c>
      <c r="K18" s="202"/>
      <c r="L18" s="202"/>
      <c r="M18" s="136"/>
    </row>
    <row r="19" ht="169.5" spans="2:18">
      <c r="B19" s="170" t="s">
        <v>460</v>
      </c>
      <c r="C19" s="139" t="s">
        <v>426</v>
      </c>
      <c r="D19" s="139" t="s">
        <v>461</v>
      </c>
      <c r="E19" s="139" t="s">
        <v>462</v>
      </c>
      <c r="F19" s="139" t="s">
        <v>463</v>
      </c>
      <c r="I19" s="216" t="s">
        <v>464</v>
      </c>
      <c r="J19" s="207">
        <v>5.1</v>
      </c>
      <c r="K19" s="208"/>
      <c r="L19" s="208"/>
      <c r="M19" s="136"/>
      <c r="R19" s="243"/>
    </row>
    <row r="20" ht="24.75" customHeight="1" spans="2:13">
      <c r="B20" s="170" t="s">
        <v>431</v>
      </c>
      <c r="C20" s="170" t="s">
        <v>465</v>
      </c>
      <c r="D20" s="170">
        <v>1</v>
      </c>
      <c r="E20" s="170">
        <v>2</v>
      </c>
      <c r="F20" s="181">
        <v>3</v>
      </c>
      <c r="I20" s="209" t="s">
        <v>466</v>
      </c>
      <c r="J20" s="210">
        <v>5.2</v>
      </c>
      <c r="K20" s="211"/>
      <c r="L20" s="212"/>
      <c r="M20" s="136"/>
    </row>
    <row r="21" ht="52.5" customHeight="1" spans="2:13">
      <c r="B21" s="171" t="s">
        <v>467</v>
      </c>
      <c r="C21" s="139">
        <v>1</v>
      </c>
      <c r="D21" s="173"/>
      <c r="E21" s="173"/>
      <c r="F21" s="173"/>
      <c r="I21" s="209" t="s">
        <v>468</v>
      </c>
      <c r="J21" s="217" t="s">
        <v>469</v>
      </c>
      <c r="K21" s="211"/>
      <c r="L21" s="212"/>
      <c r="M21" s="136"/>
    </row>
    <row r="22" ht="33" customHeight="1" spans="2:16">
      <c r="B22" s="171" t="s">
        <v>470</v>
      </c>
      <c r="C22" s="139">
        <v>2</v>
      </c>
      <c r="D22" s="173"/>
      <c r="E22" s="173"/>
      <c r="F22" s="173"/>
      <c r="I22" s="209" t="s">
        <v>471</v>
      </c>
      <c r="J22" s="210">
        <v>5.3</v>
      </c>
      <c r="K22" s="218"/>
      <c r="L22" s="212"/>
      <c r="M22" s="136"/>
      <c r="P22" s="119">
        <v>0</v>
      </c>
    </row>
    <row r="23" ht="27" customHeight="1" spans="2:13">
      <c r="B23" s="171" t="s">
        <v>472</v>
      </c>
      <c r="C23" s="139">
        <v>3</v>
      </c>
      <c r="D23" s="173"/>
      <c r="E23" s="173"/>
      <c r="F23" s="173"/>
      <c r="I23" s="209" t="s">
        <v>473</v>
      </c>
      <c r="J23" s="210">
        <v>5.4</v>
      </c>
      <c r="K23" s="211"/>
      <c r="L23" s="212"/>
      <c r="M23" s="136"/>
    </row>
    <row r="24" ht="24" customHeight="1" spans="2:13">
      <c r="B24" s="171" t="s">
        <v>474</v>
      </c>
      <c r="C24" s="139">
        <v>4</v>
      </c>
      <c r="D24" s="173"/>
      <c r="E24" s="173"/>
      <c r="F24" s="173"/>
      <c r="I24" s="209" t="s">
        <v>475</v>
      </c>
      <c r="J24" s="210">
        <v>5.5</v>
      </c>
      <c r="K24" s="218"/>
      <c r="L24" s="212"/>
      <c r="M24" s="136"/>
    </row>
    <row r="25" ht="34.5" spans="9:13">
      <c r="I25" s="21" t="s">
        <v>476</v>
      </c>
      <c r="J25" s="219">
        <v>5.6</v>
      </c>
      <c r="K25" s="220"/>
      <c r="L25" s="215"/>
      <c r="M25" s="136"/>
    </row>
    <row r="26" spans="2:12">
      <c r="B26" s="182" t="s">
        <v>477</v>
      </c>
      <c r="C26" s="182"/>
      <c r="D26" s="182"/>
      <c r="E26" s="182"/>
      <c r="I26" s="120" t="s">
        <v>478</v>
      </c>
      <c r="J26" s="120"/>
      <c r="K26" s="120"/>
      <c r="L26" s="120"/>
    </row>
    <row r="27" ht="13.5" spans="2:12">
      <c r="B27" s="182" t="s">
        <v>479</v>
      </c>
      <c r="C27" s="182"/>
      <c r="D27" s="182"/>
      <c r="E27" s="182"/>
      <c r="I27" s="133" t="s">
        <v>480</v>
      </c>
      <c r="J27" s="133"/>
      <c r="K27" s="133"/>
      <c r="L27" s="133"/>
    </row>
    <row r="28" ht="34.5" spans="2:12">
      <c r="B28" s="183" t="s">
        <v>481</v>
      </c>
      <c r="C28" s="183"/>
      <c r="D28" s="184"/>
      <c r="E28" s="184"/>
      <c r="I28" s="139" t="s">
        <v>482</v>
      </c>
      <c r="J28" s="139" t="s">
        <v>483</v>
      </c>
      <c r="K28" s="221" t="s">
        <v>484</v>
      </c>
      <c r="L28" s="222"/>
    </row>
    <row r="29" ht="21.75" spans="2:13">
      <c r="B29" s="185" t="s">
        <v>485</v>
      </c>
      <c r="C29" s="185"/>
      <c r="I29" s="20" t="s">
        <v>274</v>
      </c>
      <c r="J29" s="223">
        <v>1</v>
      </c>
      <c r="K29" s="224"/>
      <c r="L29" s="225"/>
      <c r="M29" s="226">
        <f>K30+K31+K32+K33+K34</f>
        <v>0</v>
      </c>
    </row>
    <row r="30" ht="24" customHeight="1" spans="2:12">
      <c r="B30" s="186" t="s">
        <v>486</v>
      </c>
      <c r="C30" s="186"/>
      <c r="D30" s="184"/>
      <c r="E30" s="184"/>
      <c r="I30" s="227" t="s">
        <v>487</v>
      </c>
      <c r="J30" s="223">
        <v>1.1</v>
      </c>
      <c r="K30" s="228"/>
      <c r="L30" s="229"/>
    </row>
    <row r="31" ht="23.25" spans="2:12">
      <c r="B31" s="187" t="s">
        <v>488</v>
      </c>
      <c r="I31" s="230" t="s">
        <v>489</v>
      </c>
      <c r="J31" s="223">
        <v>1.2</v>
      </c>
      <c r="K31" s="231"/>
      <c r="L31" s="232"/>
    </row>
    <row r="32" ht="23.25" spans="2:12">
      <c r="B32" s="188" t="s">
        <v>490</v>
      </c>
      <c r="C32" s="188"/>
      <c r="D32" s="189"/>
      <c r="E32" s="189"/>
      <c r="I32" s="230" t="s">
        <v>491</v>
      </c>
      <c r="J32" s="223">
        <v>1.3</v>
      </c>
      <c r="K32" s="231"/>
      <c r="L32" s="232"/>
    </row>
    <row r="33" ht="23.25" spans="2:12">
      <c r="B33" s="190" t="s">
        <v>492</v>
      </c>
      <c r="I33" s="230" t="s">
        <v>493</v>
      </c>
      <c r="J33" s="223">
        <v>1.4</v>
      </c>
      <c r="K33" s="231"/>
      <c r="L33" s="232"/>
    </row>
    <row r="34" ht="23.25" spans="9:12">
      <c r="I34" s="230" t="s">
        <v>494</v>
      </c>
      <c r="J34" s="223">
        <v>1.5</v>
      </c>
      <c r="K34" s="231"/>
      <c r="L34" s="232"/>
    </row>
    <row r="35" ht="6.75" customHeight="1" spans="9:12">
      <c r="I35" s="233"/>
      <c r="J35" s="234"/>
      <c r="K35" s="235"/>
      <c r="L35" s="235"/>
    </row>
    <row r="36" spans="4:12">
      <c r="D36" s="191" t="s">
        <v>495</v>
      </c>
      <c r="E36" s="191"/>
      <c r="F36" s="191"/>
      <c r="G36" s="191"/>
      <c r="H36" s="191"/>
      <c r="I36" s="236"/>
      <c r="J36" s="237" t="s">
        <v>496</v>
      </c>
      <c r="K36" s="238"/>
      <c r="L36" s="236"/>
    </row>
    <row r="37" spans="4:12">
      <c r="D37" s="192" t="s">
        <v>497</v>
      </c>
      <c r="E37" s="192"/>
      <c r="F37" s="192"/>
      <c r="G37" s="190"/>
      <c r="H37" s="190"/>
      <c r="I37" s="190"/>
      <c r="J37" s="239" t="s">
        <v>498</v>
      </c>
      <c r="K37" s="240"/>
      <c r="L37" s="239"/>
    </row>
    <row r="38" ht="6.75" customHeight="1" spans="3:12">
      <c r="C38" s="193" t="s">
        <v>499</v>
      </c>
      <c r="D38" s="193"/>
      <c r="E38" s="193"/>
      <c r="F38" s="193"/>
      <c r="G38" s="193"/>
      <c r="H38" s="193"/>
      <c r="I38" s="193"/>
      <c r="J38" s="193"/>
      <c r="K38" s="193"/>
      <c r="L38" s="241"/>
    </row>
    <row r="39" customHeight="1" spans="3:12">
      <c r="C39" s="193"/>
      <c r="D39" s="193"/>
      <c r="E39" s="193"/>
      <c r="F39" s="193"/>
      <c r="G39" s="193"/>
      <c r="H39" s="193"/>
      <c r="I39" s="193"/>
      <c r="J39" s="193"/>
      <c r="K39" s="193"/>
      <c r="L39" s="241"/>
    </row>
    <row r="40" spans="3:12">
      <c r="C40" s="193"/>
      <c r="D40" s="193"/>
      <c r="E40" s="193"/>
      <c r="F40" s="193"/>
      <c r="G40" s="193"/>
      <c r="H40" s="193"/>
      <c r="I40" s="193"/>
      <c r="J40" s="193"/>
      <c r="K40" s="193"/>
      <c r="L40" s="242"/>
    </row>
  </sheetData>
  <sheetProtection password="83B8" sheet="1" selectLockedCells="1" formatCells="0" autoFilter="0"/>
  <mergeCells count="23">
    <mergeCell ref="B26:D26"/>
    <mergeCell ref="I26:L26"/>
    <mergeCell ref="B27:D27"/>
    <mergeCell ref="I27:L27"/>
    <mergeCell ref="B28:C28"/>
    <mergeCell ref="D28:E28"/>
    <mergeCell ref="K28:L28"/>
    <mergeCell ref="K29:L29"/>
    <mergeCell ref="B30:C30"/>
    <mergeCell ref="D30:E30"/>
    <mergeCell ref="K30:L30"/>
    <mergeCell ref="K31:L31"/>
    <mergeCell ref="B32:C32"/>
    <mergeCell ref="D32:E32"/>
    <mergeCell ref="K32:L32"/>
    <mergeCell ref="K33:L33"/>
    <mergeCell ref="K34:L34"/>
    <mergeCell ref="K35:L35"/>
    <mergeCell ref="D36:H36"/>
    <mergeCell ref="J36:K36"/>
    <mergeCell ref="D37:F37"/>
    <mergeCell ref="L38:L39"/>
    <mergeCell ref="C38:K40"/>
  </mergeCells>
  <conditionalFormatting sqref="D8">
    <cfRule type="cellIs" dxfId="2" priority="4" stopIfTrue="1" operator="notEqual">
      <formula>$D$9+$D$13+$D$14</formula>
    </cfRule>
  </conditionalFormatting>
  <conditionalFormatting sqref="E8">
    <cfRule type="cellIs" dxfId="2" priority="34" stopIfTrue="1" operator="notEqual">
      <formula>$E$9+$E$13+$E$14</formula>
    </cfRule>
    <cfRule type="cellIs" dxfId="0" priority="35" stopIfTrue="1" operator="greaterThan">
      <formula>$D$8</formula>
    </cfRule>
  </conditionalFormatting>
  <conditionalFormatting sqref="F8">
    <cfRule type="cellIs" dxfId="2" priority="5" stopIfTrue="1" operator="notEqual">
      <formula>$F$9+$F$13+$F$14</formula>
    </cfRule>
    <cfRule type="cellIs" dxfId="0" priority="6" stopIfTrue="1" operator="greaterThan">
      <formula>$D$8</formula>
    </cfRule>
  </conditionalFormatting>
  <conditionalFormatting sqref="L8">
    <cfRule type="cellIs" dxfId="0" priority="40" stopIfTrue="1" operator="greaterThan">
      <formula>$K$8</formula>
    </cfRule>
  </conditionalFormatting>
  <conditionalFormatting sqref="D9">
    <cfRule type="cellIs" dxfId="0" priority="7" stopIfTrue="1" operator="lessThan">
      <formula>$D$10+$D$11+$D$12</formula>
    </cfRule>
  </conditionalFormatting>
  <conditionalFormatting sqref="E9">
    <cfRule type="cellIs" dxfId="0" priority="36" stopIfTrue="1" operator="lessThan">
      <formula>$E$10+$E$11+$E$12</formula>
    </cfRule>
  </conditionalFormatting>
  <conditionalFormatting sqref="F9">
    <cfRule type="cellIs" dxfId="0" priority="8" stopIfTrue="1" operator="lessThan">
      <formula>$F$10+$F$11+$F$12</formula>
    </cfRule>
    <cfRule type="cellIs" dxfId="0" priority="9" stopIfTrue="1" operator="greaterThan">
      <formula>$D$9</formula>
    </cfRule>
  </conditionalFormatting>
  <conditionalFormatting sqref="L9">
    <cfRule type="cellIs" dxfId="0" priority="53" stopIfTrue="1" operator="greaterThan">
      <formula>$K$9</formula>
    </cfRule>
  </conditionalFormatting>
  <conditionalFormatting sqref="F10">
    <cfRule type="cellIs" dxfId="0" priority="10" stopIfTrue="1" operator="greaterThan">
      <formula>$D$10</formula>
    </cfRule>
  </conditionalFormatting>
  <conditionalFormatting sqref="L10">
    <cfRule type="cellIs" dxfId="0" priority="54" stopIfTrue="1" operator="greaterThan">
      <formula>$K$10</formula>
    </cfRule>
  </conditionalFormatting>
  <conditionalFormatting sqref="F11">
    <cfRule type="cellIs" dxfId="0" priority="11" stopIfTrue="1" operator="greaterThan">
      <formula>$D$11</formula>
    </cfRule>
  </conditionalFormatting>
  <conditionalFormatting sqref="L11">
    <cfRule type="cellIs" dxfId="0" priority="55" stopIfTrue="1" operator="greaterThan">
      <formula>$L$10</formula>
    </cfRule>
    <cfRule type="cellIs" dxfId="0" priority="56" stopIfTrue="1" operator="greaterThan">
      <formula>$K$11</formula>
    </cfRule>
  </conditionalFormatting>
  <conditionalFormatting sqref="F12">
    <cfRule type="cellIs" dxfId="0" priority="12" stopIfTrue="1" operator="greaterThan">
      <formula>$D$12</formula>
    </cfRule>
  </conditionalFormatting>
  <conditionalFormatting sqref="K12">
    <cfRule type="cellIs" dxfId="2" priority="21" stopIfTrue="1" operator="notEqual">
      <formula>SUM(K13:K17)</formula>
    </cfRule>
  </conditionalFormatting>
  <conditionalFormatting sqref="L12">
    <cfRule type="cellIs" dxfId="2" priority="51" stopIfTrue="1" operator="notEqual">
      <formula>$L$13+$L$14+$L$15+$L$16+$L$17</formula>
    </cfRule>
    <cfRule type="cellIs" dxfId="0" priority="52" stopIfTrue="1" operator="greaterThan">
      <formula>$K$12</formula>
    </cfRule>
  </conditionalFormatting>
  <conditionalFormatting sqref="E13:F13">
    <cfRule type="cellIs" dxfId="0" priority="13" stopIfTrue="1" operator="greaterThan">
      <formula>$D$13</formula>
    </cfRule>
  </conditionalFormatting>
  <conditionalFormatting sqref="E14:F14">
    <cfRule type="cellIs" dxfId="0" priority="14" stopIfTrue="1" operator="greaterThan">
      <formula>$D$14</formula>
    </cfRule>
  </conditionalFormatting>
  <conditionalFormatting sqref="K18">
    <cfRule type="cellIs" dxfId="2" priority="41" stopIfTrue="1" operator="notEqual">
      <formula>$K$19+$K$20+$K$22+$K$23+$K$24+$K$25</formula>
    </cfRule>
  </conditionalFormatting>
  <conditionalFormatting sqref="L18">
    <cfRule type="cellIs" dxfId="2" priority="49" stopIfTrue="1" operator="notEqual">
      <formula>$L$19+$L$20+$L$22+$L$23+$L$24+$L$25</formula>
    </cfRule>
    <cfRule type="cellIs" dxfId="0" priority="50" stopIfTrue="1" operator="greaterThan">
      <formula>$K$18</formula>
    </cfRule>
  </conditionalFormatting>
  <conditionalFormatting sqref="L19">
    <cfRule type="cellIs" dxfId="0" priority="48" stopIfTrue="1" operator="greaterThan">
      <formula>$K$19</formula>
    </cfRule>
  </conditionalFormatting>
  <conditionalFormatting sqref="F21">
    <cfRule type="cellIs" dxfId="0" priority="37" stopIfTrue="1" operator="greaterThan">
      <formula>$E$21</formula>
    </cfRule>
  </conditionalFormatting>
  <conditionalFormatting sqref="L21">
    <cfRule type="cellIs" dxfId="0" priority="46" stopIfTrue="1" operator="greaterThan">
      <formula>$L$20</formula>
    </cfRule>
    <cfRule type="cellIs" dxfId="0" priority="47" stopIfTrue="1" operator="greaterThan">
      <formula>$K$21</formula>
    </cfRule>
  </conditionalFormatting>
  <conditionalFormatting sqref="F22">
    <cfRule type="cellIs" dxfId="0" priority="38" stopIfTrue="1" operator="greaterThan">
      <formula>$E$22</formula>
    </cfRule>
  </conditionalFormatting>
  <conditionalFormatting sqref="L22">
    <cfRule type="cellIs" dxfId="0" priority="45" stopIfTrue="1" operator="greaterThan">
      <formula>$K$22</formula>
    </cfRule>
  </conditionalFormatting>
  <conditionalFormatting sqref="F23">
    <cfRule type="cellIs" dxfId="0" priority="39" stopIfTrue="1" operator="greaterThan">
      <formula>$E$23</formula>
    </cfRule>
  </conditionalFormatting>
  <conditionalFormatting sqref="L23">
    <cfRule type="cellIs" dxfId="0" priority="44" stopIfTrue="1" operator="greaterThan">
      <formula>$K$23</formula>
    </cfRule>
  </conditionalFormatting>
  <conditionalFormatting sqref="F24">
    <cfRule type="cellIs" dxfId="0" priority="61" stopIfTrue="1" operator="greaterThan">
      <formula>$E$24</formula>
    </cfRule>
  </conditionalFormatting>
  <conditionalFormatting sqref="L24">
    <cfRule type="cellIs" dxfId="0" priority="43" stopIfTrue="1" operator="greaterThan">
      <formula>$K$24</formula>
    </cfRule>
  </conditionalFormatting>
  <conditionalFormatting sqref="L25">
    <cfRule type="cellIs" dxfId="0" priority="42" stopIfTrue="1" operator="greaterThan">
      <formula>$K$25</formula>
    </cfRule>
  </conditionalFormatting>
  <conditionalFormatting sqref="K29:L29">
    <cfRule type="cellIs" dxfId="0" priority="57" stopIfTrue="1" operator="lessThan">
      <formula>$M$29</formula>
    </cfRule>
  </conditionalFormatting>
  <conditionalFormatting sqref="D30">
    <cfRule type="cellIs" dxfId="0" priority="20" stopIfTrue="1" operator="lessThan">
      <formula>$D$28</formula>
    </cfRule>
  </conditionalFormatting>
  <conditionalFormatting sqref="D32:E32">
    <cfRule type="cellIs" dxfId="0" priority="60" stopIfTrue="1" operator="greaterThan">
      <formula>$D$30</formula>
    </cfRule>
  </conditionalFormatting>
  <conditionalFormatting sqref="L38:L39">
    <cfRule type="cellIs" dxfId="0" priority="58" stopIfTrue="1" operator="greaterThan">
      <formula>$K$29</formula>
    </cfRule>
  </conditionalFormatting>
  <conditionalFormatting sqref="I36;L36">
    <cfRule type="expression" dxfId="4" priority="59" stopIfTrue="1">
      <formula>$I$36+$L$36&gt;$K$29</formula>
    </cfRule>
  </conditionalFormatting>
  <pageMargins left="0.787402" right="0" top="0.433071" bottom="0" header="0" footer="0"/>
  <pageSetup paperSize="1" scale="64" orientation="portrait" useFirstPageNumber="1" horizontalDpi="600" verticalDpi="300"/>
  <headerFooter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"/>
  <sheetViews>
    <sheetView workbookViewId="0">
      <selection activeCell="Q20" sqref="Q20"/>
    </sheetView>
  </sheetViews>
  <sheetFormatPr defaultColWidth="9" defaultRowHeight="12.75" customHeight="1"/>
  <cols>
    <col min="1" max="1" width="3.71111111111111" style="119" customWidth="1"/>
    <col min="2" max="2" width="32.7111111111111" style="119" customWidth="1"/>
    <col min="3" max="3" width="9.14444444444444" style="119" customWidth="1"/>
    <col min="4" max="4" width="13.4222222222222" style="119" customWidth="1"/>
    <col min="5" max="5" width="10.4222222222222" style="119" customWidth="1"/>
    <col min="6" max="7" width="9.14444444444444" style="119" customWidth="1"/>
    <col min="8" max="8" width="8.56666666666667" style="119" customWidth="1"/>
    <col min="9" max="9" width="9.14444444444444" style="119" customWidth="1"/>
    <col min="10" max="10" width="1.28888888888889" style="119" customWidth="1"/>
    <col min="11" max="257" width="9.14444444444444" style="119" customWidth="1"/>
  </cols>
  <sheetData>
    <row r="1" ht="3" customHeight="1"/>
    <row r="2" spans="3:3">
      <c r="C2" s="120" t="s">
        <v>500</v>
      </c>
    </row>
    <row r="3" spans="3:3">
      <c r="C3" s="120" t="s">
        <v>501</v>
      </c>
    </row>
    <row r="4" ht="0.75" customHeight="1" spans="3:3">
      <c r="C4" s="120"/>
    </row>
    <row r="5" ht="24.75" customHeight="1" spans="1:9">
      <c r="A5" s="121" t="s">
        <v>502</v>
      </c>
      <c r="B5" s="122" t="s">
        <v>503</v>
      </c>
      <c r="C5" s="122" t="s">
        <v>504</v>
      </c>
      <c r="D5" s="123"/>
      <c r="E5" s="122" t="s">
        <v>505</v>
      </c>
      <c r="F5" s="123"/>
      <c r="G5" s="123"/>
      <c r="H5" s="123"/>
      <c r="I5" s="166" t="s">
        <v>506</v>
      </c>
    </row>
    <row r="6" ht="90" spans="1:9">
      <c r="A6" s="124"/>
      <c r="B6" s="125"/>
      <c r="C6" s="126" t="s">
        <v>507</v>
      </c>
      <c r="D6" s="126" t="s">
        <v>508</v>
      </c>
      <c r="E6" s="126" t="s">
        <v>509</v>
      </c>
      <c r="F6" s="126" t="s">
        <v>510</v>
      </c>
      <c r="G6" s="126" t="s">
        <v>511</v>
      </c>
      <c r="H6" s="126" t="s">
        <v>512</v>
      </c>
      <c r="I6" s="167"/>
    </row>
    <row r="7" ht="13.5" spans="1:9">
      <c r="A7" s="127" t="s">
        <v>68</v>
      </c>
      <c r="B7" s="128" t="s">
        <v>69</v>
      </c>
      <c r="C7" s="128">
        <v>1</v>
      </c>
      <c r="D7" s="128">
        <v>2</v>
      </c>
      <c r="E7" s="128">
        <v>3</v>
      </c>
      <c r="F7" s="128">
        <v>4</v>
      </c>
      <c r="G7" s="128">
        <v>5</v>
      </c>
      <c r="H7" s="128">
        <v>6</v>
      </c>
      <c r="I7" s="168">
        <v>7</v>
      </c>
    </row>
    <row r="8" ht="24" customHeight="1" spans="1:9">
      <c r="A8" s="129">
        <v>1</v>
      </c>
      <c r="B8" s="130" t="s">
        <v>513</v>
      </c>
      <c r="C8" s="131"/>
      <c r="D8" s="131"/>
      <c r="E8" s="131"/>
      <c r="F8" s="131"/>
      <c r="G8" s="131"/>
      <c r="H8" s="131"/>
      <c r="I8" s="169"/>
    </row>
    <row r="9" ht="9.75" customHeight="1" spans="3:9">
      <c r="C9" s="132">
        <f>'[1]2'!$D$11</f>
        <v>0</v>
      </c>
      <c r="D9" s="132">
        <f>'[1]2'!$E$11</f>
        <v>0</v>
      </c>
      <c r="E9" s="132">
        <f>'[1]2'!$F$11</f>
        <v>0</v>
      </c>
      <c r="F9" s="132">
        <f>'[1]2'!$G$11</f>
        <v>0</v>
      </c>
      <c r="G9" s="132">
        <f>'[1]2'!$H$11</f>
        <v>0</v>
      </c>
      <c r="H9" s="132">
        <f>'[1]2'!$I$11</f>
        <v>0</v>
      </c>
      <c r="I9" s="132">
        <f>'[1]2'!$K$11</f>
        <v>0</v>
      </c>
    </row>
    <row r="10" spans="2:2">
      <c r="B10" s="133" t="s">
        <v>514</v>
      </c>
    </row>
    <row r="11" spans="2:2">
      <c r="B11" s="133" t="s">
        <v>515</v>
      </c>
    </row>
    <row r="12" ht="4.5" customHeight="1"/>
    <row r="13" spans="3:3">
      <c r="C13" s="120" t="s">
        <v>516</v>
      </c>
    </row>
    <row r="14" spans="3:3">
      <c r="C14" s="120" t="s">
        <v>517</v>
      </c>
    </row>
    <row r="15" ht="5.25" customHeight="1"/>
    <row r="16" spans="2:9">
      <c r="B16" s="134" t="s">
        <v>518</v>
      </c>
      <c r="C16" s="135"/>
      <c r="D16" s="134" t="s">
        <v>519</v>
      </c>
      <c r="E16" s="136"/>
      <c r="F16" s="137"/>
      <c r="G16" s="134" t="s">
        <v>520</v>
      </c>
      <c r="I16" s="135"/>
    </row>
    <row r="17" spans="2:9">
      <c r="B17" s="134" t="s">
        <v>521</v>
      </c>
      <c r="C17" s="132">
        <f>'[1]7'!$D$25</f>
        <v>0</v>
      </c>
      <c r="D17" s="134" t="s">
        <v>522</v>
      </c>
      <c r="F17" s="138">
        <f>'[1]7'!$G$25</f>
        <v>0</v>
      </c>
      <c r="G17" s="134" t="s">
        <v>523</v>
      </c>
      <c r="I17" s="132">
        <f>'[1]7'!$J$25</f>
        <v>0</v>
      </c>
    </row>
    <row r="18" ht="4.5" customHeight="1"/>
    <row r="19" spans="2:9">
      <c r="B19" s="134" t="s">
        <v>524</v>
      </c>
      <c r="C19" s="135"/>
      <c r="D19" s="134" t="s">
        <v>525</v>
      </c>
      <c r="E19" s="136"/>
      <c r="F19" s="137"/>
      <c r="G19" s="134" t="s">
        <v>526</v>
      </c>
      <c r="I19" s="135"/>
    </row>
    <row r="20" spans="2:9">
      <c r="B20" s="134" t="s">
        <v>527</v>
      </c>
      <c r="C20" s="132">
        <f>'[1]7'!$L$25</f>
        <v>0</v>
      </c>
      <c r="D20" s="134" t="s">
        <v>528</v>
      </c>
      <c r="F20" s="138">
        <f>'[1]7'!$F$28</f>
        <v>0</v>
      </c>
      <c r="G20" s="134" t="s">
        <v>529</v>
      </c>
      <c r="I20" s="132">
        <f>'[1]7'!$J$28</f>
        <v>0</v>
      </c>
    </row>
    <row r="21" ht="3" customHeight="1"/>
    <row r="22" spans="2:3">
      <c r="B22" s="120" t="s">
        <v>530</v>
      </c>
      <c r="C22" s="120"/>
    </row>
    <row r="23" spans="2:3">
      <c r="B23" s="133" t="s">
        <v>531</v>
      </c>
      <c r="C23" s="133"/>
    </row>
    <row r="24" ht="3" customHeight="1"/>
    <row r="25" ht="57" customHeight="1" spans="2:7">
      <c r="B25" s="139" t="s">
        <v>532</v>
      </c>
      <c r="C25" s="139" t="s">
        <v>533</v>
      </c>
      <c r="D25" s="139" t="s">
        <v>427</v>
      </c>
      <c r="E25" s="139"/>
      <c r="F25" s="139" t="s">
        <v>428</v>
      </c>
      <c r="G25" s="139"/>
    </row>
    <row r="26" ht="13.5" spans="2:7">
      <c r="B26" s="140" t="s">
        <v>68</v>
      </c>
      <c r="C26" s="141" t="s">
        <v>69</v>
      </c>
      <c r="D26" s="139">
        <v>1</v>
      </c>
      <c r="E26" s="139"/>
      <c r="F26" s="139">
        <v>2</v>
      </c>
      <c r="G26" s="139"/>
    </row>
    <row r="27" ht="21" spans="2:8">
      <c r="B27" s="142" t="s">
        <v>534</v>
      </c>
      <c r="C27" s="143" t="s">
        <v>433</v>
      </c>
      <c r="D27" s="144"/>
      <c r="E27" s="144"/>
      <c r="F27" s="144"/>
      <c r="G27" s="144"/>
      <c r="H27" s="132">
        <f>'[1]15'!$D$6</f>
        <v>0</v>
      </c>
    </row>
    <row r="28" ht="31.5" spans="2:8">
      <c r="B28" s="145" t="s">
        <v>535</v>
      </c>
      <c r="C28" s="146" t="s">
        <v>436</v>
      </c>
      <c r="D28" s="147"/>
      <c r="E28" s="147"/>
      <c r="F28" s="147"/>
      <c r="G28" s="147"/>
      <c r="H28" s="132">
        <f>'[1]15'!$D$7</f>
        <v>0</v>
      </c>
    </row>
    <row r="29" ht="21" spans="2:8">
      <c r="B29" s="145" t="s">
        <v>536</v>
      </c>
      <c r="C29" s="146" t="s">
        <v>448</v>
      </c>
      <c r="D29" s="147"/>
      <c r="E29" s="147"/>
      <c r="F29" s="147"/>
      <c r="G29" s="147"/>
      <c r="H29" s="132">
        <f>'[1]15'!$D$10</f>
        <v>0</v>
      </c>
    </row>
    <row r="30" ht="21" spans="2:8">
      <c r="B30" s="145" t="s">
        <v>537</v>
      </c>
      <c r="C30" s="146" t="s">
        <v>70</v>
      </c>
      <c r="D30" s="147"/>
      <c r="E30" s="147"/>
      <c r="F30" s="147"/>
      <c r="G30" s="147"/>
      <c r="H30" s="132">
        <f>'[1]15'!$D$12</f>
        <v>0</v>
      </c>
    </row>
    <row r="31" ht="31.5" spans="2:8">
      <c r="B31" s="145" t="s">
        <v>538</v>
      </c>
      <c r="C31" s="146" t="s">
        <v>74</v>
      </c>
      <c r="D31" s="147"/>
      <c r="E31" s="147"/>
      <c r="F31" s="147"/>
      <c r="G31" s="147"/>
      <c r="H31" s="132">
        <f>'[1]16'!$D$5</f>
        <v>0</v>
      </c>
    </row>
    <row r="32" ht="21" spans="2:8">
      <c r="B32" s="145" t="s">
        <v>539</v>
      </c>
      <c r="C32" s="146" t="s">
        <v>269</v>
      </c>
      <c r="D32" s="147"/>
      <c r="E32" s="147"/>
      <c r="F32" s="147"/>
      <c r="G32" s="147"/>
      <c r="H32" s="132">
        <f>'[1]16'!$D$7</f>
        <v>0</v>
      </c>
    </row>
    <row r="33" ht="21" spans="2:8">
      <c r="B33" s="145" t="s">
        <v>540</v>
      </c>
      <c r="C33" s="146" t="s">
        <v>76</v>
      </c>
      <c r="D33" s="147"/>
      <c r="E33" s="147"/>
      <c r="F33" s="147"/>
      <c r="G33" s="147"/>
      <c r="H33" s="132">
        <f>'[1]16'!$D$11</f>
        <v>0</v>
      </c>
    </row>
    <row r="34" ht="31.5" spans="2:8">
      <c r="B34" s="145" t="s">
        <v>541</v>
      </c>
      <c r="C34" s="146" t="s">
        <v>78</v>
      </c>
      <c r="D34" s="147"/>
      <c r="E34" s="147"/>
      <c r="F34" s="147"/>
      <c r="G34" s="147"/>
      <c r="H34" s="132">
        <f>'[1]16'!$D$14</f>
        <v>0</v>
      </c>
    </row>
    <row r="35" ht="42" spans="2:8">
      <c r="B35" s="145" t="s">
        <v>542</v>
      </c>
      <c r="C35" s="146" t="s">
        <v>80</v>
      </c>
      <c r="D35" s="147"/>
      <c r="E35" s="147"/>
      <c r="F35" s="147"/>
      <c r="G35" s="147"/>
      <c r="H35" s="132">
        <f>'[1]17'!$D$5</f>
        <v>0</v>
      </c>
    </row>
    <row r="36" ht="24.75" customHeight="1" spans="2:8">
      <c r="B36" s="148" t="s">
        <v>543</v>
      </c>
      <c r="C36" s="146" t="s">
        <v>82</v>
      </c>
      <c r="D36" s="147"/>
      <c r="E36" s="147"/>
      <c r="F36" s="147"/>
      <c r="G36" s="147"/>
      <c r="H36" s="132">
        <f>'[1]18'!$D$5</f>
        <v>0</v>
      </c>
    </row>
    <row r="37" ht="23.25" customHeight="1" spans="2:8">
      <c r="B37" s="145" t="s">
        <v>544</v>
      </c>
      <c r="C37" s="146" t="s">
        <v>84</v>
      </c>
      <c r="D37" s="147"/>
      <c r="E37" s="147"/>
      <c r="F37" s="147"/>
      <c r="G37" s="147"/>
      <c r="H37" s="132">
        <f>'[1]18'!$D$6</f>
        <v>0</v>
      </c>
    </row>
    <row r="38" ht="42" spans="2:8">
      <c r="B38" s="145" t="s">
        <v>545</v>
      </c>
      <c r="C38" s="146" t="s">
        <v>86</v>
      </c>
      <c r="D38" s="147"/>
      <c r="E38" s="147"/>
      <c r="F38" s="147"/>
      <c r="G38" s="147"/>
      <c r="H38" s="132">
        <f>'[1]18'!$D$7</f>
        <v>0</v>
      </c>
    </row>
    <row r="39" ht="21" spans="2:8">
      <c r="B39" s="145" t="s">
        <v>546</v>
      </c>
      <c r="C39" s="146" t="s">
        <v>88</v>
      </c>
      <c r="D39" s="147"/>
      <c r="E39" s="147"/>
      <c r="F39" s="147"/>
      <c r="G39" s="147"/>
      <c r="H39" s="132">
        <f>'[1]18'!$D$10</f>
        <v>0</v>
      </c>
    </row>
    <row r="40" ht="23.25" customHeight="1" spans="2:8">
      <c r="B40" s="145" t="s">
        <v>547</v>
      </c>
      <c r="C40" s="146" t="s">
        <v>90</v>
      </c>
      <c r="D40" s="147"/>
      <c r="E40" s="147"/>
      <c r="F40" s="147"/>
      <c r="G40" s="147"/>
      <c r="H40" s="132">
        <f>'[1]19'!$D$5</f>
        <v>0</v>
      </c>
    </row>
    <row r="41" ht="21" spans="2:8">
      <c r="B41" s="145" t="s">
        <v>548</v>
      </c>
      <c r="C41" s="146" t="s">
        <v>92</v>
      </c>
      <c r="D41" s="147"/>
      <c r="E41" s="147"/>
      <c r="F41" s="147"/>
      <c r="G41" s="147"/>
      <c r="H41" s="132">
        <f>'[1]19'!$D$12</f>
        <v>0</v>
      </c>
    </row>
    <row r="42" ht="20.25" customHeight="1" spans="2:8">
      <c r="B42" s="145" t="s">
        <v>549</v>
      </c>
      <c r="C42" s="146" t="s">
        <v>94</v>
      </c>
      <c r="D42" s="147"/>
      <c r="E42" s="147"/>
      <c r="F42" s="147"/>
      <c r="G42" s="147"/>
      <c r="H42" s="132">
        <f>'[1]19'!$D$13</f>
        <v>0</v>
      </c>
    </row>
    <row r="43" ht="21.75" spans="2:8">
      <c r="B43" s="149" t="s">
        <v>550</v>
      </c>
      <c r="C43" s="150" t="s">
        <v>96</v>
      </c>
      <c r="D43" s="151"/>
      <c r="E43" s="151"/>
      <c r="F43" s="151"/>
      <c r="G43" s="151"/>
      <c r="H43" s="132">
        <f>'[1]19'!$D$14</f>
        <v>0</v>
      </c>
    </row>
    <row r="44" ht="3.75" customHeight="1"/>
    <row r="45" ht="15" customHeight="1" spans="2:5">
      <c r="B45" s="152" t="s">
        <v>551</v>
      </c>
      <c r="C45" s="152"/>
      <c r="D45" s="152"/>
      <c r="E45" s="152"/>
    </row>
    <row r="46" ht="14.25" customHeight="1" spans="2:8">
      <c r="B46" s="153" t="s">
        <v>552</v>
      </c>
      <c r="C46" s="153"/>
      <c r="D46" s="153"/>
      <c r="E46" s="153"/>
      <c r="F46" s="153"/>
      <c r="G46" s="153"/>
      <c r="H46" s="153"/>
    </row>
    <row r="47" ht="4.5" customHeight="1"/>
    <row r="48" ht="54.75" customHeight="1" spans="2:4">
      <c r="B48" s="139" t="s">
        <v>553</v>
      </c>
      <c r="C48" s="154" t="s">
        <v>533</v>
      </c>
      <c r="D48" s="139" t="s">
        <v>554</v>
      </c>
    </row>
    <row r="49" ht="13.5" spans="2:4">
      <c r="B49" s="155" t="s">
        <v>68</v>
      </c>
      <c r="C49" s="156" t="s">
        <v>69</v>
      </c>
      <c r="D49" s="155">
        <v>1</v>
      </c>
    </row>
    <row r="50" ht="24" spans="2:4">
      <c r="B50" s="157" t="s">
        <v>555</v>
      </c>
      <c r="C50" s="158">
        <v>1</v>
      </c>
      <c r="D50" s="159"/>
    </row>
    <row r="51" ht="24" spans="2:4">
      <c r="B51" s="160" t="s">
        <v>556</v>
      </c>
      <c r="C51" s="161">
        <v>2</v>
      </c>
      <c r="D51" s="162"/>
    </row>
    <row r="52" ht="24.75" spans="2:4">
      <c r="B52" s="163" t="s">
        <v>557</v>
      </c>
      <c r="C52" s="164">
        <v>3</v>
      </c>
      <c r="D52" s="165"/>
    </row>
    <row r="53" ht="6" customHeight="1"/>
  </sheetData>
  <sheetProtection password="83B8" sheet="1" selectLockedCells="1" formatCells="0" autoFilter="0"/>
  <mergeCells count="45">
    <mergeCell ref="C5:D5"/>
    <mergeCell ref="E5:H5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D35:E35"/>
    <mergeCell ref="F35:G35"/>
    <mergeCell ref="D36:E36"/>
    <mergeCell ref="F36:G36"/>
    <mergeCell ref="D37:E37"/>
    <mergeCell ref="F37:G37"/>
    <mergeCell ref="D38:E38"/>
    <mergeCell ref="F38:G38"/>
    <mergeCell ref="D39:E39"/>
    <mergeCell ref="F39:G39"/>
    <mergeCell ref="D40:E40"/>
    <mergeCell ref="F40:G40"/>
    <mergeCell ref="D41:E41"/>
    <mergeCell ref="F41:G41"/>
    <mergeCell ref="D42:E42"/>
    <mergeCell ref="F42:G42"/>
    <mergeCell ref="D43:E43"/>
    <mergeCell ref="F43:G43"/>
    <mergeCell ref="B45:E45"/>
    <mergeCell ref="B46:H46"/>
    <mergeCell ref="A5:A6"/>
    <mergeCell ref="B5:B6"/>
    <mergeCell ref="I5:I6"/>
  </mergeCells>
  <conditionalFormatting sqref="C8">
    <cfRule type="cellIs" dxfId="5" priority="7" stopIfTrue="1" operator="notEqual">
      <formula>$C$9</formula>
    </cfRule>
  </conditionalFormatting>
  <conditionalFormatting sqref="D8">
    <cfRule type="cellIs" dxfId="5" priority="8" stopIfTrue="1" operator="notEqual">
      <formula>$D$9</formula>
    </cfRule>
  </conditionalFormatting>
  <conditionalFormatting sqref="F8">
    <cfRule type="cellIs" dxfId="0" priority="10" stopIfTrue="1" operator="greaterThan">
      <formula>$E$8</formula>
    </cfRule>
    <cfRule type="cellIs" dxfId="5" priority="11" stopIfTrue="1" operator="notEqual">
      <formula>$F$9</formula>
    </cfRule>
  </conditionalFormatting>
  <conditionalFormatting sqref="G8">
    <cfRule type="cellIs" dxfId="5" priority="12" stopIfTrue="1" operator="notEqual">
      <formula>$G$9</formula>
    </cfRule>
  </conditionalFormatting>
  <conditionalFormatting sqref="H8">
    <cfRule type="cellIs" dxfId="5" priority="13" stopIfTrue="1" operator="notEqual">
      <formula>$H$9</formula>
    </cfRule>
  </conditionalFormatting>
  <conditionalFormatting sqref="I8">
    <cfRule type="cellIs" dxfId="5" priority="14" stopIfTrue="1" operator="notEqual">
      <formula>$I$9</formula>
    </cfRule>
  </conditionalFormatting>
  <conditionalFormatting sqref="C16">
    <cfRule type="cellIs" dxfId="5" priority="48" stopIfTrue="1" operator="notEqual">
      <formula>$C$17</formula>
    </cfRule>
  </conditionalFormatting>
  <conditionalFormatting sqref="F16">
    <cfRule type="cellIs" dxfId="0" priority="49" stopIfTrue="1" operator="greaterThan">
      <formula>$C$16</formula>
    </cfRule>
    <cfRule type="cellIs" dxfId="5" priority="50" stopIfTrue="1" operator="notEqual">
      <formula>$F$17</formula>
    </cfRule>
  </conditionalFormatting>
  <conditionalFormatting sqref="I16">
    <cfRule type="cellIs" dxfId="5" priority="51" stopIfTrue="1" operator="notEqual">
      <formula>$I$17</formula>
    </cfRule>
  </conditionalFormatting>
  <conditionalFormatting sqref="C19">
    <cfRule type="cellIs" dxfId="0" priority="52" stopIfTrue="1" operator="greaterThan">
      <formula>$I$16</formula>
    </cfRule>
    <cfRule type="cellIs" dxfId="5" priority="53" stopIfTrue="1" operator="notEqual">
      <formula>$C$20</formula>
    </cfRule>
  </conditionalFormatting>
  <conditionalFormatting sqref="F19">
    <cfRule type="cellIs" dxfId="5" priority="54" stopIfTrue="1" operator="notEqual">
      <formula>$F$20</formula>
    </cfRule>
  </conditionalFormatting>
  <conditionalFormatting sqref="I19">
    <cfRule type="cellIs" dxfId="0" priority="55" stopIfTrue="1" operator="greaterThan">
      <formula>$F$19</formula>
    </cfRule>
    <cfRule type="cellIs" dxfId="5" priority="56" stopIfTrue="1" operator="notEqual">
      <formula>$I$20</formula>
    </cfRule>
  </conditionalFormatting>
  <conditionalFormatting sqref="D27:E27">
    <cfRule type="cellIs" dxfId="2" priority="5" stopIfTrue="1" operator="notEqual">
      <formula>SUM($D$28:$E$43)</formula>
    </cfRule>
  </conditionalFormatting>
  <conditionalFormatting sqref="F27:G27">
    <cfRule type="cellIs" dxfId="2" priority="15" stopIfTrue="1" operator="notEqual">
      <formula>SUM($F$28:$G$43)</formula>
    </cfRule>
    <cfRule type="cellIs" dxfId="0" priority="16" stopIfTrue="1" operator="greaterThan">
      <formula>$D$27</formula>
    </cfRule>
    <cfRule type="cellIs" dxfId="5" priority="17" stopIfTrue="1" operator="notEqual">
      <formula>$H$27</formula>
    </cfRule>
  </conditionalFormatting>
  <conditionalFormatting sqref="F28:G28">
    <cfRule type="cellIs" dxfId="0" priority="18" stopIfTrue="1" operator="greaterThan">
      <formula>$D$28</formula>
    </cfRule>
    <cfRule type="cellIs" dxfId="5" priority="19" stopIfTrue="1" operator="notEqual">
      <formula>$H$28</formula>
    </cfRule>
  </conditionalFormatting>
  <conditionalFormatting sqref="F29:G29">
    <cfRule type="cellIs" dxfId="0" priority="20" stopIfTrue="1" operator="greaterThan">
      <formula>$D$29</formula>
    </cfRule>
    <cfRule type="cellIs" dxfId="5" priority="21" stopIfTrue="1" operator="notEqual">
      <formula>$H$29</formula>
    </cfRule>
  </conditionalFormatting>
  <conditionalFormatting sqref="F30:G30">
    <cfRule type="cellIs" dxfId="0" priority="22" stopIfTrue="1" operator="greaterThan">
      <formula>$D$30</formula>
    </cfRule>
    <cfRule type="cellIs" dxfId="5" priority="23" stopIfTrue="1" operator="notEqual">
      <formula>$H$30</formula>
    </cfRule>
  </conditionalFormatting>
  <conditionalFormatting sqref="F31:G31">
    <cfRule type="cellIs" dxfId="0" priority="24" stopIfTrue="1" operator="greaterThan">
      <formula>$D$31</formula>
    </cfRule>
    <cfRule type="cellIs" dxfId="5" priority="25" stopIfTrue="1" operator="notEqual">
      <formula>$H$31</formula>
    </cfRule>
  </conditionalFormatting>
  <conditionalFormatting sqref="F32:G32">
    <cfRule type="cellIs" dxfId="0" priority="26" stopIfTrue="1" operator="greaterThan">
      <formula>$D$32</formula>
    </cfRule>
    <cfRule type="cellIs" dxfId="5" priority="27" stopIfTrue="1" operator="notEqual">
      <formula>$H$32</formula>
    </cfRule>
  </conditionalFormatting>
  <conditionalFormatting sqref="F33:G33">
    <cfRule type="cellIs" dxfId="0" priority="30" stopIfTrue="1" operator="greaterThan">
      <formula>$D$33</formula>
    </cfRule>
    <cfRule type="cellIs" dxfId="5" priority="31" stopIfTrue="1" operator="notEqual">
      <formula>$H$33</formula>
    </cfRule>
  </conditionalFormatting>
  <conditionalFormatting sqref="F34:G34">
    <cfRule type="cellIs" dxfId="0" priority="28" stopIfTrue="1" operator="greaterThan">
      <formula>$D$34</formula>
    </cfRule>
    <cfRule type="cellIs" dxfId="5" priority="29" stopIfTrue="1" operator="notEqual">
      <formula>$H$34</formula>
    </cfRule>
  </conditionalFormatting>
  <conditionalFormatting sqref="F35:G35">
    <cfRule type="cellIs" dxfId="0" priority="32" stopIfTrue="1" operator="greaterThan">
      <formula>$D$35</formula>
    </cfRule>
    <cfRule type="cellIs" dxfId="5" priority="33" stopIfTrue="1" operator="notEqual">
      <formula>$H$35</formula>
    </cfRule>
  </conditionalFormatting>
  <conditionalFormatting sqref="F36:G36">
    <cfRule type="cellIs" dxfId="0" priority="34" stopIfTrue="1" operator="greaterThan">
      <formula>$D$36</formula>
    </cfRule>
    <cfRule type="cellIs" dxfId="5" priority="35" stopIfTrue="1" operator="notEqual">
      <formula>$H$36</formula>
    </cfRule>
  </conditionalFormatting>
  <conditionalFormatting sqref="F37:G37">
    <cfRule type="cellIs" dxfId="0" priority="36" stopIfTrue="1" operator="greaterThan">
      <formula>$D$37</formula>
    </cfRule>
    <cfRule type="cellIs" dxfId="5" priority="37" stopIfTrue="1" operator="notEqual">
      <formula>$H$37</formula>
    </cfRule>
  </conditionalFormatting>
  <conditionalFormatting sqref="F38:G38">
    <cfRule type="cellIs" dxfId="0" priority="38" stopIfTrue="1" operator="greaterThan">
      <formula>$D$38</formula>
    </cfRule>
    <cfRule type="cellIs" dxfId="5" priority="39" stopIfTrue="1" operator="notEqual">
      <formula>$H$38</formula>
    </cfRule>
  </conditionalFormatting>
  <conditionalFormatting sqref="F39:G39">
    <cfRule type="cellIs" dxfId="0" priority="57" stopIfTrue="1" operator="greaterThan">
      <formula>$D$39</formula>
    </cfRule>
    <cfRule type="cellIs" dxfId="5" priority="58" stopIfTrue="1" operator="notEqual">
      <formula>$H$39</formula>
    </cfRule>
  </conditionalFormatting>
  <conditionalFormatting sqref="F40:G40">
    <cfRule type="cellIs" dxfId="0" priority="40" stopIfTrue="1" operator="greaterThan">
      <formula>$D$40</formula>
    </cfRule>
    <cfRule type="cellIs" dxfId="5" priority="41" stopIfTrue="1" operator="notEqual">
      <formula>$H$40</formula>
    </cfRule>
  </conditionalFormatting>
  <conditionalFormatting sqref="F41:G41">
    <cfRule type="cellIs" dxfId="0" priority="42" stopIfTrue="1" operator="greaterThan">
      <formula>$D$41</formula>
    </cfRule>
    <cfRule type="cellIs" dxfId="5" priority="43" stopIfTrue="1" operator="notEqual">
      <formula>$H$41</formula>
    </cfRule>
  </conditionalFormatting>
  <conditionalFormatting sqref="F42:G42">
    <cfRule type="cellIs" dxfId="0" priority="46" stopIfTrue="1" operator="greaterThan">
      <formula>$D$42</formula>
    </cfRule>
    <cfRule type="cellIs" dxfId="5" priority="47" stopIfTrue="1" operator="notEqual">
      <formula>$H$42</formula>
    </cfRule>
  </conditionalFormatting>
  <conditionalFormatting sqref="F43:G43">
    <cfRule type="cellIs" dxfId="0" priority="44" stopIfTrue="1" operator="greaterThan">
      <formula>$D$43</formula>
    </cfRule>
    <cfRule type="cellIs" dxfId="5" priority="45" stopIfTrue="1" operator="notEqual">
      <formula>$H$43</formula>
    </cfRule>
  </conditionalFormatting>
  <conditionalFormatting sqref="E8:E9">
    <cfRule type="cellIs" dxfId="5" priority="9" stopIfTrue="1" operator="notEqual">
      <formula>$E$9</formula>
    </cfRule>
  </conditionalFormatting>
  <pageMargins left="0.787402" right="0" top="0.433071" bottom="0" header="0" footer="0"/>
  <pageSetup paperSize="1" scale="75" orientation="portrait" useFirstPageNumber="1" horizontalDpi="600" verticalDpi="2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workbookViewId="0">
      <selection activeCell="M9" sqref="M9"/>
    </sheetView>
  </sheetViews>
  <sheetFormatPr defaultColWidth="9" defaultRowHeight="12.75" customHeight="1"/>
  <cols>
    <col min="1" max="1" width="18" customWidth="1"/>
  </cols>
  <sheetData>
    <row r="1" ht="23.25" customHeight="1" spans="1:12">
      <c r="A1" s="66" t="s">
        <v>558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</row>
    <row r="2" ht="25.5" customHeight="1" spans="1:12">
      <c r="A2" s="89" t="s">
        <v>559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</row>
    <row r="3" ht="33.75" customHeight="1" spans="1:12">
      <c r="A3" s="90" t="s">
        <v>362</v>
      </c>
      <c r="B3" s="91" t="s">
        <v>560</v>
      </c>
      <c r="C3" s="90" t="s">
        <v>561</v>
      </c>
      <c r="D3" s="90" t="s">
        <v>562</v>
      </c>
      <c r="E3" s="92" t="s">
        <v>563</v>
      </c>
      <c r="F3" s="93"/>
      <c r="G3" s="93"/>
      <c r="H3" s="93"/>
      <c r="I3" s="93"/>
      <c r="J3" s="93"/>
      <c r="K3" s="112"/>
      <c r="L3" s="113" t="s">
        <v>564</v>
      </c>
    </row>
    <row r="4" spans="1:12">
      <c r="A4" s="94"/>
      <c r="B4" s="95"/>
      <c r="C4" s="94"/>
      <c r="D4" s="94"/>
      <c r="E4" s="96" t="s">
        <v>565</v>
      </c>
      <c r="F4" s="97" t="s">
        <v>566</v>
      </c>
      <c r="G4" s="97"/>
      <c r="H4" s="97"/>
      <c r="I4" s="97"/>
      <c r="J4" s="97"/>
      <c r="K4" s="97"/>
      <c r="L4" s="114"/>
    </row>
    <row r="5" ht="48" spans="1:12">
      <c r="A5" s="94"/>
      <c r="B5" s="95"/>
      <c r="C5" s="94"/>
      <c r="D5" s="94"/>
      <c r="E5" s="98"/>
      <c r="F5" s="97" t="s">
        <v>567</v>
      </c>
      <c r="G5" s="97" t="s">
        <v>568</v>
      </c>
      <c r="H5" s="97" t="s">
        <v>569</v>
      </c>
      <c r="I5" s="97" t="s">
        <v>570</v>
      </c>
      <c r="J5" s="97" t="s">
        <v>571</v>
      </c>
      <c r="K5" s="97" t="s">
        <v>572</v>
      </c>
      <c r="L5" s="115"/>
    </row>
    <row r="6" ht="13.5" spans="1:12">
      <c r="A6" s="99" t="s">
        <v>68</v>
      </c>
      <c r="B6" s="100" t="s">
        <v>69</v>
      </c>
      <c r="C6" s="99" t="s">
        <v>573</v>
      </c>
      <c r="D6" s="99" t="s">
        <v>574</v>
      </c>
      <c r="E6" s="101">
        <v>1</v>
      </c>
      <c r="F6" s="102">
        <v>2</v>
      </c>
      <c r="G6" s="102">
        <v>3</v>
      </c>
      <c r="H6" s="102">
        <v>4</v>
      </c>
      <c r="I6" s="102">
        <v>5</v>
      </c>
      <c r="J6" s="102">
        <v>6</v>
      </c>
      <c r="K6" s="102">
        <v>7</v>
      </c>
      <c r="L6" s="116">
        <v>8</v>
      </c>
    </row>
    <row r="7" ht="33" customHeight="1" spans="1:12">
      <c r="A7" s="103" t="s">
        <v>575</v>
      </c>
      <c r="B7" s="104" t="s">
        <v>576</v>
      </c>
      <c r="C7" s="105" t="s">
        <v>577</v>
      </c>
      <c r="D7" s="105">
        <v>1</v>
      </c>
      <c r="E7" s="106"/>
      <c r="F7" s="107"/>
      <c r="G7" s="107"/>
      <c r="H7" s="107"/>
      <c r="I7" s="107"/>
      <c r="J7" s="107"/>
      <c r="K7" s="107"/>
      <c r="L7" s="117"/>
    </row>
    <row r="8" ht="36.75" customHeight="1" spans="1:12">
      <c r="A8" s="108"/>
      <c r="B8" s="100"/>
      <c r="C8" s="99" t="s">
        <v>578</v>
      </c>
      <c r="D8" s="99">
        <v>2</v>
      </c>
      <c r="E8" s="109"/>
      <c r="F8" s="110"/>
      <c r="G8" s="110"/>
      <c r="H8" s="110"/>
      <c r="I8" s="110"/>
      <c r="J8" s="110"/>
      <c r="K8" s="110"/>
      <c r="L8" s="118"/>
    </row>
    <row r="9" ht="33.75" customHeight="1" spans="1:12">
      <c r="A9" s="103" t="s">
        <v>579</v>
      </c>
      <c r="B9" s="104" t="s">
        <v>580</v>
      </c>
      <c r="C9" s="105" t="s">
        <v>577</v>
      </c>
      <c r="D9" s="105">
        <v>3</v>
      </c>
      <c r="E9" s="106"/>
      <c r="F9" s="107"/>
      <c r="G9" s="107"/>
      <c r="H9" s="107"/>
      <c r="I9" s="107"/>
      <c r="J9" s="107"/>
      <c r="K9" s="107"/>
      <c r="L9" s="117"/>
    </row>
    <row r="10" ht="38.25" customHeight="1" spans="1:12">
      <c r="A10" s="108"/>
      <c r="B10" s="100"/>
      <c r="C10" s="99" t="s">
        <v>578</v>
      </c>
      <c r="D10" s="99">
        <v>4</v>
      </c>
      <c r="E10" s="109"/>
      <c r="F10" s="110"/>
      <c r="G10" s="110"/>
      <c r="H10" s="110"/>
      <c r="I10" s="110"/>
      <c r="J10" s="110"/>
      <c r="K10" s="110"/>
      <c r="L10" s="118"/>
    </row>
    <row r="11" ht="36.75" customHeight="1" spans="1:12">
      <c r="A11" s="103" t="s">
        <v>581</v>
      </c>
      <c r="B11" s="104" t="s">
        <v>582</v>
      </c>
      <c r="C11" s="105" t="s">
        <v>577</v>
      </c>
      <c r="D11" s="105">
        <v>5</v>
      </c>
      <c r="E11" s="106"/>
      <c r="F11" s="107"/>
      <c r="G11" s="107"/>
      <c r="H11" s="107"/>
      <c r="I11" s="107"/>
      <c r="J11" s="107"/>
      <c r="K11" s="107"/>
      <c r="L11" s="117"/>
    </row>
    <row r="12" ht="54" customHeight="1" spans="1:12">
      <c r="A12" s="108"/>
      <c r="B12" s="100"/>
      <c r="C12" s="99" t="s">
        <v>578</v>
      </c>
      <c r="D12" s="99">
        <v>6</v>
      </c>
      <c r="E12" s="111"/>
      <c r="F12" s="110"/>
      <c r="G12" s="110"/>
      <c r="H12" s="110"/>
      <c r="I12" s="110"/>
      <c r="J12" s="110"/>
      <c r="K12" s="110"/>
      <c r="L12" s="118"/>
    </row>
  </sheetData>
  <sheetProtection password="83B8" sheet="1" selectLockedCells="1" formatCells="0" autoFilter="0" objects="1" scenarios="1"/>
  <mergeCells count="16">
    <mergeCell ref="A1:L1"/>
    <mergeCell ref="A2:L2"/>
    <mergeCell ref="E3:K3"/>
    <mergeCell ref="F4:K4"/>
    <mergeCell ref="A3:A5"/>
    <mergeCell ref="A7:A8"/>
    <mergeCell ref="A9:A10"/>
    <mergeCell ref="A11:A12"/>
    <mergeCell ref="B3:B5"/>
    <mergeCell ref="B7:B8"/>
    <mergeCell ref="B9:B10"/>
    <mergeCell ref="B11:B12"/>
    <mergeCell ref="C3:C5"/>
    <mergeCell ref="D3:D5"/>
    <mergeCell ref="E4:E5"/>
    <mergeCell ref="L3:L5"/>
  </mergeCells>
  <conditionalFormatting sqref="E7">
    <cfRule type="cellIs" dxfId="2" priority="12" stopIfTrue="1" operator="notEqual">
      <formula>$F$7+$G$7+$H$7+$I$7+$J$7+$K$7</formula>
    </cfRule>
  </conditionalFormatting>
  <conditionalFormatting sqref="L7">
    <cfRule type="cellIs" dxfId="0" priority="5" stopIfTrue="1" operator="greaterThan">
      <formula>$E$7</formula>
    </cfRule>
  </conditionalFormatting>
  <conditionalFormatting sqref="E8">
    <cfRule type="cellIs" dxfId="2" priority="11" stopIfTrue="1" operator="notEqual">
      <formula>$F$8+$G$8+$H$8+$I$8+$J$8+$K$8</formula>
    </cfRule>
  </conditionalFormatting>
  <conditionalFormatting sqref="L8">
    <cfRule type="cellIs" dxfId="0" priority="6" stopIfTrue="1" operator="greaterThan">
      <formula>$E$8</formula>
    </cfRule>
  </conditionalFormatting>
  <conditionalFormatting sqref="E9">
    <cfRule type="cellIs" dxfId="2" priority="1" stopIfTrue="1" operator="notEqual">
      <formula>$F$9+$G$9+$H$9+$I$9+$J$9+$K$9</formula>
    </cfRule>
  </conditionalFormatting>
  <conditionalFormatting sqref="L9">
    <cfRule type="cellIs" dxfId="0" priority="7" stopIfTrue="1" operator="greaterThan">
      <formula>$E$9</formula>
    </cfRule>
  </conditionalFormatting>
  <conditionalFormatting sqref="E10">
    <cfRule type="cellIs" dxfId="2" priority="2" stopIfTrue="1" operator="notEqual">
      <formula>$F$10+$G$10+$H$10+$I$10+$J$10+$K$10</formula>
    </cfRule>
  </conditionalFormatting>
  <conditionalFormatting sqref="L10">
    <cfRule type="cellIs" dxfId="0" priority="8" stopIfTrue="1" operator="greaterThan">
      <formula>$E$10</formula>
    </cfRule>
  </conditionalFormatting>
  <conditionalFormatting sqref="E11">
    <cfRule type="cellIs" dxfId="2" priority="3" stopIfTrue="1" operator="notEqual">
      <formula>$F$11+$G$11+$H$11+$I$11+$J$11+$K$11</formula>
    </cfRule>
  </conditionalFormatting>
  <conditionalFormatting sqref="L11">
    <cfRule type="cellIs" dxfId="0" priority="9" stopIfTrue="1" operator="greaterThan">
      <formula>$E$11</formula>
    </cfRule>
  </conditionalFormatting>
  <conditionalFormatting sqref="E12">
    <cfRule type="cellIs" dxfId="2" priority="4" stopIfTrue="1" operator="notEqual">
      <formula>$F$12+$G$12+$H$12+$I$12+$J$12+$K$12</formula>
    </cfRule>
  </conditionalFormatting>
  <conditionalFormatting sqref="L12">
    <cfRule type="cellIs" dxfId="0" priority="10" stopIfTrue="1" operator="greaterThan">
      <formula>$E$12</formula>
    </cfRule>
  </conditionalFormatting>
  <pageMargins left="0.75" right="0.75" top="1" bottom="1" header="0.5" footer="0.5"/>
  <pageSetup paperSize="1" scale="90" orientation="landscape" useFirstPageNumber="1" horizontalDpi="300" verticalDpi="300"/>
  <headerFooter>
    <oddFooter>&amp;C&amp;A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D15" sqref="D15"/>
    </sheetView>
  </sheetViews>
  <sheetFormatPr defaultColWidth="9" defaultRowHeight="12.75" customHeight="1" outlineLevelCol="4"/>
  <cols>
    <col min="1" max="1" width="7.14444444444444" style="65" customWidth="1"/>
    <col min="2" max="2" width="111.711111111111" style="65" customWidth="1"/>
    <col min="3" max="3" width="12.8555555555556" style="65" customWidth="1"/>
    <col min="4" max="4" width="25.8555555555556" style="65" customWidth="1"/>
    <col min="5" max="5" width="1" style="65" customWidth="1"/>
    <col min="6" max="257" width="9.14444444444444" style="65" customWidth="1"/>
  </cols>
  <sheetData>
    <row r="1" ht="7.5" customHeight="1"/>
    <row r="2" ht="24.75" customHeight="1" spans="2:4">
      <c r="B2" s="66" t="s">
        <v>583</v>
      </c>
      <c r="C2" s="67"/>
      <c r="D2" s="67"/>
    </row>
    <row r="3" ht="11.25" customHeight="1"/>
    <row r="4" ht="37.5" customHeight="1" spans="2:4">
      <c r="B4" s="68" t="s">
        <v>362</v>
      </c>
      <c r="C4" s="69" t="s">
        <v>584</v>
      </c>
      <c r="D4" s="70" t="s">
        <v>513</v>
      </c>
    </row>
    <row r="5" spans="2:4">
      <c r="B5" s="71" t="s">
        <v>68</v>
      </c>
      <c r="C5" s="72" t="s">
        <v>69</v>
      </c>
      <c r="D5" s="73" t="s">
        <v>573</v>
      </c>
    </row>
    <row r="6" ht="52.5" customHeight="1" spans="2:4">
      <c r="B6" s="74" t="s">
        <v>585</v>
      </c>
      <c r="C6" s="75">
        <v>1</v>
      </c>
      <c r="D6" s="76"/>
    </row>
    <row r="7" ht="27.75" customHeight="1" spans="2:4">
      <c r="B7" s="74" t="s">
        <v>586</v>
      </c>
      <c r="C7" s="75">
        <v>2</v>
      </c>
      <c r="D7" s="76"/>
    </row>
    <row r="8" ht="51" customHeight="1" spans="2:4">
      <c r="B8" s="74" t="s">
        <v>587</v>
      </c>
      <c r="C8" s="75">
        <v>3</v>
      </c>
      <c r="D8" s="76"/>
    </row>
    <row r="9" ht="25.5" customHeight="1" spans="2:4">
      <c r="B9" s="77" t="s">
        <v>588</v>
      </c>
      <c r="C9" s="75">
        <v>4</v>
      </c>
      <c r="D9" s="76"/>
    </row>
    <row r="10" ht="25.5" spans="2:4">
      <c r="B10" s="74" t="s">
        <v>589</v>
      </c>
      <c r="C10" s="78">
        <v>5</v>
      </c>
      <c r="D10" s="76"/>
    </row>
    <row r="11" ht="47.25" customHeight="1" spans="2:4">
      <c r="B11" s="79" t="s">
        <v>590</v>
      </c>
      <c r="C11" s="78">
        <v>6</v>
      </c>
      <c r="D11" s="80"/>
    </row>
    <row r="12" ht="25.5" spans="2:4">
      <c r="B12" s="81" t="s">
        <v>591</v>
      </c>
      <c r="C12" s="78">
        <v>7</v>
      </c>
      <c r="D12" s="80"/>
    </row>
    <row r="13" ht="25.5" spans="2:4">
      <c r="B13" s="81" t="s">
        <v>592</v>
      </c>
      <c r="C13" s="78">
        <v>8</v>
      </c>
      <c r="D13" s="80"/>
    </row>
    <row r="14" ht="25.5" customHeight="1" spans="2:4">
      <c r="B14" s="81" t="s">
        <v>593</v>
      </c>
      <c r="C14" s="78">
        <v>9</v>
      </c>
      <c r="D14" s="80"/>
    </row>
    <row r="15" ht="51" spans="2:4">
      <c r="B15" s="81" t="s">
        <v>594</v>
      </c>
      <c r="C15" s="78">
        <v>10</v>
      </c>
      <c r="D15" s="80"/>
    </row>
    <row r="16" ht="25.5" spans="1:5">
      <c r="A16" s="82">
        <v>14</v>
      </c>
      <c r="B16" s="81" t="s">
        <v>595</v>
      </c>
      <c r="C16" s="78">
        <v>11</v>
      </c>
      <c r="D16" s="80"/>
      <c r="E16" s="82"/>
    </row>
    <row r="17" ht="25.5" spans="2:4">
      <c r="B17" s="83" t="s">
        <v>596</v>
      </c>
      <c r="C17" s="78">
        <v>12</v>
      </c>
      <c r="D17" s="80"/>
    </row>
    <row r="18" ht="15.75" customHeight="1" spans="2:4">
      <c r="B18" s="81" t="s">
        <v>597</v>
      </c>
      <c r="C18" s="78">
        <v>13</v>
      </c>
      <c r="D18" s="80"/>
    </row>
    <row r="19" spans="2:4">
      <c r="B19" s="81" t="s">
        <v>598</v>
      </c>
      <c r="C19" s="78">
        <v>14</v>
      </c>
      <c r="D19" s="80"/>
    </row>
    <row r="20" spans="2:4">
      <c r="B20" s="83" t="s">
        <v>599</v>
      </c>
      <c r="C20" s="78">
        <v>15</v>
      </c>
      <c r="D20" s="80"/>
    </row>
    <row r="21" ht="25.5" spans="2:4">
      <c r="B21" s="81" t="s">
        <v>600</v>
      </c>
      <c r="C21" s="78">
        <v>16</v>
      </c>
      <c r="D21" s="80"/>
    </row>
    <row r="22" ht="38.25" spans="2:4">
      <c r="B22" s="81" t="s">
        <v>601</v>
      </c>
      <c r="C22" s="78">
        <v>17</v>
      </c>
      <c r="D22" s="80"/>
    </row>
    <row r="23" ht="25.5" spans="2:4">
      <c r="B23" s="81" t="s">
        <v>602</v>
      </c>
      <c r="C23" s="78">
        <v>18</v>
      </c>
      <c r="D23" s="80"/>
    </row>
    <row r="24" ht="25.5" spans="2:4">
      <c r="B24" s="81" t="s">
        <v>603</v>
      </c>
      <c r="C24" s="78">
        <v>19</v>
      </c>
      <c r="D24" s="80"/>
    </row>
    <row r="25" ht="25.5" customHeight="1" spans="2:4">
      <c r="B25" s="84" t="s">
        <v>604</v>
      </c>
      <c r="C25" s="85">
        <v>20</v>
      </c>
      <c r="D25" s="86"/>
    </row>
    <row r="26" ht="39" customHeight="1" spans="2:4">
      <c r="B26" s="87" t="s">
        <v>605</v>
      </c>
      <c r="C26" s="87"/>
      <c r="D26" s="87"/>
    </row>
    <row r="27" ht="30.75" customHeight="1" spans="2:4">
      <c r="B27" s="88" t="s">
        <v>606</v>
      </c>
      <c r="C27" s="88"/>
      <c r="D27" s="88"/>
    </row>
  </sheetData>
  <sheetProtection password="83B8" sheet="1" selectLockedCells="1" formatCells="0" autoFilter="0" objects="1" scenarios="1"/>
  <mergeCells count="3">
    <mergeCell ref="B2:D2"/>
    <mergeCell ref="B26:D26"/>
    <mergeCell ref="B27:D27"/>
  </mergeCells>
  <conditionalFormatting sqref="D25">
    <cfRule type="cellIs" dxfId="0" priority="2" stopIfTrue="1" operator="greaterThan">
      <formula>$D$16</formula>
    </cfRule>
  </conditionalFormatting>
  <conditionalFormatting sqref="D24;D12">
    <cfRule type="cellIs" dxfId="0" priority="1" stopIfTrue="1" operator="greaterThan">
      <formula>$D$11</formula>
    </cfRule>
  </conditionalFormatting>
  <pageMargins left="0.275591" right="0.275591" top="0.07874" bottom="0.23622" header="0" footer="0.314961"/>
  <pageSetup paperSize="1" scale="80" orientation="landscape" useFirstPageNumber="1" horizontalDpi="300" verticalDpi="3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84"/>
  <sheetViews>
    <sheetView topLeftCell="A256" workbookViewId="0">
      <selection activeCell="H259" sqref="H259"/>
    </sheetView>
  </sheetViews>
  <sheetFormatPr defaultColWidth="9" defaultRowHeight="12.75" customHeight="1" outlineLevelCol="3"/>
  <cols>
    <col min="1" max="1" width="10.5666666666667" customWidth="1"/>
    <col min="2" max="2" width="46.5666666666667" customWidth="1"/>
    <col min="3" max="3" width="16.1444444444444" customWidth="1"/>
    <col min="4" max="4" width="15.4222222222222" customWidth="1"/>
  </cols>
  <sheetData>
    <row r="1" spans="1:4">
      <c r="A1" s="2" t="s">
        <v>607</v>
      </c>
      <c r="B1" s="2"/>
      <c r="C1" s="2"/>
      <c r="D1" s="2"/>
    </row>
    <row r="2" ht="13.5" spans="1:4">
      <c r="A2" s="3" t="s">
        <v>608</v>
      </c>
      <c r="B2" s="3"/>
      <c r="C2" s="3"/>
      <c r="D2" s="3"/>
    </row>
    <row r="3" s="1" customFormat="1" ht="13.5" spans="1:4">
      <c r="A3" s="4" t="s">
        <v>609</v>
      </c>
      <c r="B3" s="5" t="s">
        <v>610</v>
      </c>
      <c r="C3" s="6" t="s">
        <v>611</v>
      </c>
      <c r="D3" s="5" t="s">
        <v>612</v>
      </c>
    </row>
    <row r="4" spans="1:4">
      <c r="A4" s="7" t="s">
        <v>613</v>
      </c>
      <c r="B4" s="8" t="s">
        <v>614</v>
      </c>
      <c r="C4" s="9">
        <f>'2'!J10</f>
        <v>1</v>
      </c>
      <c r="D4" s="10">
        <f>'2'!J10*100/'2'!D10</f>
        <v>100</v>
      </c>
    </row>
    <row r="5" ht="25.5" spans="1:4">
      <c r="A5" s="7" t="s">
        <v>615</v>
      </c>
      <c r="B5" s="8" t="s">
        <v>616</v>
      </c>
      <c r="C5" s="9">
        <f>'2'!E10+'2'!F10+'2'!G10+'2'!H10+'2'!I10</f>
        <v>1</v>
      </c>
      <c r="D5" s="10">
        <f>('2'!E10+'2'!F10+'2'!G10+'2'!H10+'2'!I10)*100/'2'!D10</f>
        <v>100</v>
      </c>
    </row>
    <row r="6" spans="1:4">
      <c r="A6" s="7" t="s">
        <v>617</v>
      </c>
      <c r="B6" s="11" t="s">
        <v>618</v>
      </c>
      <c r="C6" s="9">
        <f>'2'!E10</f>
        <v>0</v>
      </c>
      <c r="D6" s="10">
        <f>'2'!E10*100/'2'!D10</f>
        <v>0</v>
      </c>
    </row>
    <row r="7" spans="1:4">
      <c r="A7" s="7" t="s">
        <v>619</v>
      </c>
      <c r="B7" s="12" t="s">
        <v>620</v>
      </c>
      <c r="C7" s="9">
        <f>'2'!F10</f>
        <v>0</v>
      </c>
      <c r="D7" s="10">
        <f>'2'!F10*100/'2'!D10</f>
        <v>0</v>
      </c>
    </row>
    <row r="8" spans="1:4">
      <c r="A8" s="7" t="s">
        <v>621</v>
      </c>
      <c r="B8" s="12" t="s">
        <v>622</v>
      </c>
      <c r="C8" s="9">
        <f>'2'!G10</f>
        <v>1</v>
      </c>
      <c r="D8" s="10">
        <f>'2'!G10*100/'2'!D10</f>
        <v>100</v>
      </c>
    </row>
    <row r="9" spans="1:4">
      <c r="A9" s="7" t="s">
        <v>623</v>
      </c>
      <c r="B9" s="12" t="s">
        <v>624</v>
      </c>
      <c r="C9" s="9">
        <f>'2'!H10</f>
        <v>0</v>
      </c>
      <c r="D9" s="10">
        <f>'2'!H10*100/'2'!D10</f>
        <v>0</v>
      </c>
    </row>
    <row r="10" spans="1:4">
      <c r="A10" s="7" t="s">
        <v>625</v>
      </c>
      <c r="B10" s="12" t="s">
        <v>626</v>
      </c>
      <c r="C10" s="9">
        <f>'2'!I10</f>
        <v>0</v>
      </c>
      <c r="D10" s="10">
        <f>'2'!I10*100/'2'!D10</f>
        <v>0</v>
      </c>
    </row>
    <row r="11" ht="15" customHeight="1" spans="1:4">
      <c r="A11" s="7" t="s">
        <v>627</v>
      </c>
      <c r="B11" s="8" t="s">
        <v>628</v>
      </c>
      <c r="C11" s="9">
        <f>'6'!J9</f>
        <v>1</v>
      </c>
      <c r="D11" s="10">
        <f>'6'!J9*100/'6'!D9</f>
        <v>50</v>
      </c>
    </row>
    <row r="12" ht="25.5" spans="1:4">
      <c r="A12" s="7" t="s">
        <v>629</v>
      </c>
      <c r="B12" s="8" t="s">
        <v>630</v>
      </c>
      <c r="C12" s="9">
        <f>'6'!E9+'6'!F9+'6'!G9+'6'!H9+'6'!I9</f>
        <v>2</v>
      </c>
      <c r="D12" s="10">
        <f>('6'!E9+'6'!F9+'6'!G9+'6'!H9+'6'!I9)*100/'6'!D9</f>
        <v>100</v>
      </c>
    </row>
    <row r="13" spans="1:4">
      <c r="A13" s="7" t="s">
        <v>631</v>
      </c>
      <c r="B13" s="11" t="s">
        <v>618</v>
      </c>
      <c r="C13" s="9">
        <f>'6'!E9</f>
        <v>0</v>
      </c>
      <c r="D13" s="10">
        <f>'6'!E9*100/'6'!D9</f>
        <v>0</v>
      </c>
    </row>
    <row r="14" spans="1:4">
      <c r="A14" s="7" t="s">
        <v>632</v>
      </c>
      <c r="B14" s="12" t="s">
        <v>620</v>
      </c>
      <c r="C14" s="9">
        <f>'6'!F9</f>
        <v>0</v>
      </c>
      <c r="D14" s="10">
        <f>'6'!F9*100/'6'!D9</f>
        <v>0</v>
      </c>
    </row>
    <row r="15" spans="1:4">
      <c r="A15" s="7" t="s">
        <v>633</v>
      </c>
      <c r="B15" s="12" t="s">
        <v>622</v>
      </c>
      <c r="C15" s="9">
        <f>'6'!G9</f>
        <v>1</v>
      </c>
      <c r="D15" s="10">
        <f>'6'!G9*100/'6'!D9</f>
        <v>50</v>
      </c>
    </row>
    <row r="16" spans="1:4">
      <c r="A16" s="7" t="s">
        <v>634</v>
      </c>
      <c r="B16" s="12" t="s">
        <v>624</v>
      </c>
      <c r="C16" s="9">
        <f>'6'!H9</f>
        <v>1</v>
      </c>
      <c r="D16" s="10">
        <f>'6'!H9*100/'6'!D9</f>
        <v>50</v>
      </c>
    </row>
    <row r="17" spans="1:4">
      <c r="A17" s="7" t="s">
        <v>635</v>
      </c>
      <c r="B17" s="12" t="s">
        <v>626</v>
      </c>
      <c r="C17" s="9">
        <f>'6'!I9</f>
        <v>0</v>
      </c>
      <c r="D17" s="10">
        <f>'6'!I9*100/'6'!D9</f>
        <v>0</v>
      </c>
    </row>
    <row r="18" spans="1:4">
      <c r="A18" s="7" t="s">
        <v>636</v>
      </c>
      <c r="B18" s="8" t="s">
        <v>637</v>
      </c>
      <c r="C18" s="9">
        <f>'7'!F9</f>
        <v>0</v>
      </c>
      <c r="D18" s="10" t="e">
        <f>'7'!F9*100/'7'!D9</f>
        <v>#DIV/0!</v>
      </c>
    </row>
    <row r="19" ht="27.75" spans="1:4">
      <c r="A19" s="7" t="s">
        <v>638</v>
      </c>
      <c r="B19" s="13" t="s">
        <v>639</v>
      </c>
      <c r="C19" s="9">
        <f>'7'!F10</f>
        <v>0</v>
      </c>
      <c r="D19" s="10" t="e">
        <f>'7'!F10*100/'7'!D10</f>
        <v>#DIV/0!</v>
      </c>
    </row>
    <row r="20" ht="24" spans="1:4">
      <c r="A20" s="7" t="s">
        <v>640</v>
      </c>
      <c r="B20" s="13" t="s">
        <v>337</v>
      </c>
      <c r="C20" s="9">
        <f>'7'!F11</f>
        <v>0</v>
      </c>
      <c r="D20" s="10" t="e">
        <f>'7'!F11*100/'7'!D11</f>
        <v>#DIV/0!</v>
      </c>
    </row>
    <row r="21" ht="24" spans="1:4">
      <c r="A21" s="7" t="s">
        <v>641</v>
      </c>
      <c r="B21" s="13" t="s">
        <v>81</v>
      </c>
      <c r="C21" s="9">
        <f>'7'!F12</f>
        <v>0</v>
      </c>
      <c r="D21" s="10" t="e">
        <f>'7'!F12*100/'7'!D12</f>
        <v>#DIV/0!</v>
      </c>
    </row>
    <row r="22" ht="24" spans="1:4">
      <c r="A22" s="7" t="s">
        <v>642</v>
      </c>
      <c r="B22" s="13" t="s">
        <v>338</v>
      </c>
      <c r="C22" s="9">
        <f>'7'!F13</f>
        <v>0</v>
      </c>
      <c r="D22" s="10" t="e">
        <f>'7'!F13*100/'7'!D13</f>
        <v>#DIV/0!</v>
      </c>
    </row>
    <row r="23" ht="24" spans="1:4">
      <c r="A23" s="7" t="s">
        <v>643</v>
      </c>
      <c r="B23" s="13" t="s">
        <v>339</v>
      </c>
      <c r="C23" s="9">
        <f>'7'!F14</f>
        <v>0</v>
      </c>
      <c r="D23" s="10" t="e">
        <f>'7'!F14*100/'7'!D14</f>
        <v>#DIV/0!</v>
      </c>
    </row>
    <row r="24" ht="24" spans="1:4">
      <c r="A24" s="7" t="s">
        <v>644</v>
      </c>
      <c r="B24" s="13" t="s">
        <v>340</v>
      </c>
      <c r="C24" s="9">
        <f>'7'!F15</f>
        <v>0</v>
      </c>
      <c r="D24" s="10" t="e">
        <f>'7'!F15*100/'7'!D15</f>
        <v>#DIV/0!</v>
      </c>
    </row>
    <row r="25" ht="24" spans="1:4">
      <c r="A25" s="7" t="s">
        <v>645</v>
      </c>
      <c r="B25" s="13" t="s">
        <v>91</v>
      </c>
      <c r="C25" s="9">
        <f>'7'!F16</f>
        <v>0</v>
      </c>
      <c r="D25" s="10" t="e">
        <f>'7'!F16*100/'7'!D16</f>
        <v>#DIV/0!</v>
      </c>
    </row>
    <row r="26" ht="24" spans="1:4">
      <c r="A26" s="7" t="s">
        <v>646</v>
      </c>
      <c r="B26" s="13" t="s">
        <v>93</v>
      </c>
      <c r="C26" s="9">
        <f>'7'!F17</f>
        <v>0</v>
      </c>
      <c r="D26" s="10" t="e">
        <f>'7'!F17*100/'7'!D17</f>
        <v>#DIV/0!</v>
      </c>
    </row>
    <row r="27" ht="24" spans="1:4">
      <c r="A27" s="7" t="s">
        <v>647</v>
      </c>
      <c r="B27" s="13" t="s">
        <v>341</v>
      </c>
      <c r="C27" s="9">
        <f>'7'!F18</f>
        <v>0</v>
      </c>
      <c r="D27" s="10" t="e">
        <f>'7'!F18*100/'7'!D18</f>
        <v>#DIV/0!</v>
      </c>
    </row>
    <row r="28" ht="24" spans="1:4">
      <c r="A28" s="7" t="s">
        <v>648</v>
      </c>
      <c r="B28" s="13" t="s">
        <v>99</v>
      </c>
      <c r="C28" s="9">
        <f>'7'!F19</f>
        <v>0</v>
      </c>
      <c r="D28" s="10" t="e">
        <f>'7'!F19*100/'7'!D19</f>
        <v>#DIV/0!</v>
      </c>
    </row>
    <row r="29" ht="24" spans="1:4">
      <c r="A29" s="7" t="s">
        <v>649</v>
      </c>
      <c r="B29" s="13" t="s">
        <v>101</v>
      </c>
      <c r="C29" s="9">
        <f>'7'!F20</f>
        <v>0</v>
      </c>
      <c r="D29" s="10" t="e">
        <f>'7'!F20*100/'7'!D20</f>
        <v>#DIV/0!</v>
      </c>
    </row>
    <row r="30" ht="24" spans="1:4">
      <c r="A30" s="7" t="s">
        <v>650</v>
      </c>
      <c r="B30" s="13" t="s">
        <v>105</v>
      </c>
      <c r="C30" s="9">
        <f>'7'!F21</f>
        <v>0</v>
      </c>
      <c r="D30" s="10" t="e">
        <f>'7'!F21*100/'7'!D21</f>
        <v>#DIV/0!</v>
      </c>
    </row>
    <row r="31" ht="24" spans="1:4">
      <c r="A31" s="7" t="s">
        <v>651</v>
      </c>
      <c r="B31" s="13" t="s">
        <v>342</v>
      </c>
      <c r="C31" s="9">
        <f>'7'!F22</f>
        <v>0</v>
      </c>
      <c r="D31" s="10" t="e">
        <f>'7'!F22*100/'7'!D22</f>
        <v>#DIV/0!</v>
      </c>
    </row>
    <row r="32" ht="24" spans="1:4">
      <c r="A32" s="7" t="s">
        <v>652</v>
      </c>
      <c r="B32" s="13" t="s">
        <v>109</v>
      </c>
      <c r="C32" s="9">
        <f>'7'!F23</f>
        <v>0</v>
      </c>
      <c r="D32" s="10" t="e">
        <f>'7'!F23*100/'7'!D23</f>
        <v>#DIV/0!</v>
      </c>
    </row>
    <row r="33" ht="24" spans="1:4">
      <c r="A33" s="7" t="s">
        <v>653</v>
      </c>
      <c r="B33" s="13" t="s">
        <v>111</v>
      </c>
      <c r="C33" s="9">
        <f>'7'!F24</f>
        <v>0</v>
      </c>
      <c r="D33" s="10" t="e">
        <f>'7'!F24*100/'7'!D24</f>
        <v>#DIV/0!</v>
      </c>
    </row>
    <row r="34" ht="27.75" spans="1:4">
      <c r="A34" s="7" t="s">
        <v>654</v>
      </c>
      <c r="B34" s="14" t="s">
        <v>655</v>
      </c>
      <c r="C34" s="9">
        <f>'8'!F6</f>
        <v>0</v>
      </c>
      <c r="D34" s="10" t="e">
        <f>'8'!F6*100/'8'!D6</f>
        <v>#DIV/0!</v>
      </c>
    </row>
    <row r="35" ht="24" spans="1:4">
      <c r="A35" s="7" t="s">
        <v>656</v>
      </c>
      <c r="B35" s="14" t="s">
        <v>115</v>
      </c>
      <c r="C35" s="9">
        <f>'8'!F7</f>
        <v>0</v>
      </c>
      <c r="D35" s="10" t="e">
        <f>'8'!F7*100/'8'!D7</f>
        <v>#DIV/0!</v>
      </c>
    </row>
    <row r="36" ht="24" spans="1:4">
      <c r="A36" s="7" t="s">
        <v>657</v>
      </c>
      <c r="B36" s="14" t="s">
        <v>119</v>
      </c>
      <c r="C36" s="9">
        <f>'8'!F8</f>
        <v>0</v>
      </c>
      <c r="D36" s="10" t="e">
        <f>'8'!F8*100/'8'!D8</f>
        <v>#DIV/0!</v>
      </c>
    </row>
    <row r="37" ht="24" spans="1:4">
      <c r="A37" s="7" t="s">
        <v>658</v>
      </c>
      <c r="B37" s="14" t="s">
        <v>347</v>
      </c>
      <c r="C37" s="9">
        <f>'8'!F9</f>
        <v>0</v>
      </c>
      <c r="D37" s="10" t="e">
        <f>'8'!F9*100/'8'!D9</f>
        <v>#DIV/0!</v>
      </c>
    </row>
    <row r="38" ht="24" spans="1:4">
      <c r="A38" s="7" t="s">
        <v>659</v>
      </c>
      <c r="B38" s="14" t="s">
        <v>348</v>
      </c>
      <c r="C38" s="9">
        <f>'8'!F10</f>
        <v>0</v>
      </c>
      <c r="D38" s="10" t="e">
        <f>'8'!F10*100/'8'!D10</f>
        <v>#DIV/0!</v>
      </c>
    </row>
    <row r="39" ht="24" spans="1:4">
      <c r="A39" s="7" t="s">
        <v>660</v>
      </c>
      <c r="B39" s="14" t="s">
        <v>349</v>
      </c>
      <c r="C39" s="9">
        <f>'8'!F11</f>
        <v>0</v>
      </c>
      <c r="D39" s="10" t="e">
        <f>'8'!F11*100/'8'!D11</f>
        <v>#DIV/0!</v>
      </c>
    </row>
    <row r="40" ht="24" spans="1:4">
      <c r="A40" s="7" t="s">
        <v>661</v>
      </c>
      <c r="B40" s="14" t="s">
        <v>131</v>
      </c>
      <c r="C40" s="9">
        <f>'8'!F12</f>
        <v>0</v>
      </c>
      <c r="D40" s="10" t="e">
        <f>'8'!F12*100/'8'!D12</f>
        <v>#DIV/0!</v>
      </c>
    </row>
    <row r="41" ht="24" spans="1:4">
      <c r="A41" s="7" t="s">
        <v>662</v>
      </c>
      <c r="B41" s="14" t="s">
        <v>133</v>
      </c>
      <c r="C41" s="9">
        <f>'8'!F13</f>
        <v>0</v>
      </c>
      <c r="D41" s="10" t="e">
        <f>'8'!F13*100/'8'!D13</f>
        <v>#DIV/0!</v>
      </c>
    </row>
    <row r="42" ht="24" spans="1:4">
      <c r="A42" s="7" t="s">
        <v>663</v>
      </c>
      <c r="B42" s="14" t="s">
        <v>135</v>
      </c>
      <c r="C42" s="9">
        <f>'8'!F14</f>
        <v>0</v>
      </c>
      <c r="D42" s="10" t="e">
        <f>'8'!F14*100/'8'!D14</f>
        <v>#DIV/0!</v>
      </c>
    </row>
    <row r="43" ht="24" spans="1:4">
      <c r="A43" s="7" t="s">
        <v>664</v>
      </c>
      <c r="B43" s="14" t="s">
        <v>139</v>
      </c>
      <c r="C43" s="9">
        <f>'8'!F15</f>
        <v>0</v>
      </c>
      <c r="D43" s="10" t="e">
        <f>'8'!F15*100/'8'!D15</f>
        <v>#DIV/0!</v>
      </c>
    </row>
    <row r="44" ht="24" spans="1:4">
      <c r="A44" s="7" t="s">
        <v>665</v>
      </c>
      <c r="B44" s="14" t="s">
        <v>143</v>
      </c>
      <c r="C44" s="9">
        <f>'8'!F16</f>
        <v>0</v>
      </c>
      <c r="D44" s="10" t="e">
        <f>'8'!F16*100/'8'!D16</f>
        <v>#DIV/0!</v>
      </c>
    </row>
    <row r="45" ht="24" spans="1:4">
      <c r="A45" s="7" t="s">
        <v>666</v>
      </c>
      <c r="B45" s="14" t="s">
        <v>149</v>
      </c>
      <c r="C45" s="9">
        <f>'8'!F17</f>
        <v>0</v>
      </c>
      <c r="D45" s="10" t="e">
        <f>'8'!F17*100/'8'!D17</f>
        <v>#DIV/0!</v>
      </c>
    </row>
    <row r="46" ht="24" spans="1:4">
      <c r="A46" s="7" t="s">
        <v>667</v>
      </c>
      <c r="B46" s="14" t="s">
        <v>151</v>
      </c>
      <c r="C46" s="9">
        <f>'8'!F18</f>
        <v>0</v>
      </c>
      <c r="D46" s="10" t="e">
        <f>'8'!F18*100/'8'!D18</f>
        <v>#DIV/0!</v>
      </c>
    </row>
    <row r="47" ht="24" spans="1:4">
      <c r="A47" s="7" t="s">
        <v>668</v>
      </c>
      <c r="B47" s="14" t="s">
        <v>153</v>
      </c>
      <c r="C47" s="9">
        <f>'8'!F19</f>
        <v>0</v>
      </c>
      <c r="D47" s="10" t="e">
        <f>'8'!F19*100/'8'!D19</f>
        <v>#DIV/0!</v>
      </c>
    </row>
    <row r="48" ht="48" spans="1:4">
      <c r="A48" s="7" t="s">
        <v>669</v>
      </c>
      <c r="B48" s="15" t="s">
        <v>351</v>
      </c>
      <c r="C48" s="9">
        <f>'8'!F20</f>
        <v>0</v>
      </c>
      <c r="D48" s="10" t="e">
        <f>'8'!F20*100/'8'!D20</f>
        <v>#DIV/0!</v>
      </c>
    </row>
    <row r="49" ht="24" spans="1:4">
      <c r="A49" s="7" t="s">
        <v>670</v>
      </c>
      <c r="B49" s="14" t="s">
        <v>352</v>
      </c>
      <c r="C49" s="9">
        <f>'8'!F21</f>
        <v>0</v>
      </c>
      <c r="D49" s="10" t="e">
        <f>'8'!F21*100/'8'!D21</f>
        <v>#DIV/0!</v>
      </c>
    </row>
    <row r="50" ht="24" spans="1:4">
      <c r="A50" s="7" t="s">
        <v>671</v>
      </c>
      <c r="B50" s="15" t="s">
        <v>354</v>
      </c>
      <c r="C50" s="9">
        <f>'8'!F22</f>
        <v>0</v>
      </c>
      <c r="D50" s="10" t="e">
        <f>'8'!F22*100/'8'!D22</f>
        <v>#DIV/0!</v>
      </c>
    </row>
    <row r="51" ht="27.75" spans="1:4">
      <c r="A51" s="7" t="s">
        <v>672</v>
      </c>
      <c r="B51" s="14" t="s">
        <v>673</v>
      </c>
      <c r="C51" s="9">
        <f>'9'!F6</f>
        <v>0</v>
      </c>
      <c r="D51" s="10" t="e">
        <f>'9'!F6*100/'9'!D6</f>
        <v>#DIV/0!</v>
      </c>
    </row>
    <row r="52" ht="24" spans="1:4">
      <c r="A52" s="7" t="s">
        <v>674</v>
      </c>
      <c r="B52" s="14" t="s">
        <v>167</v>
      </c>
      <c r="C52" s="9">
        <f>'9'!F7</f>
        <v>0</v>
      </c>
      <c r="D52" s="10" t="e">
        <f>'9'!F7*100/'9'!D7</f>
        <v>#DIV/0!</v>
      </c>
    </row>
    <row r="53" ht="24" spans="1:4">
      <c r="A53" s="7" t="s">
        <v>675</v>
      </c>
      <c r="B53" s="14" t="s">
        <v>171</v>
      </c>
      <c r="C53" s="9">
        <f>'9'!F8</f>
        <v>0</v>
      </c>
      <c r="D53" s="10" t="e">
        <f>'9'!F8*100/'9'!D8</f>
        <v>#DIV/0!</v>
      </c>
    </row>
    <row r="54" ht="24" spans="1:4">
      <c r="A54" s="7" t="s">
        <v>676</v>
      </c>
      <c r="B54" s="14" t="s">
        <v>175</v>
      </c>
      <c r="C54" s="9">
        <f>'9'!F9</f>
        <v>0</v>
      </c>
      <c r="D54" s="10" t="e">
        <f>'9'!F9*100/'9'!D9</f>
        <v>#DIV/0!</v>
      </c>
    </row>
    <row r="55" ht="24" spans="1:4">
      <c r="A55" s="7" t="s">
        <v>677</v>
      </c>
      <c r="B55" s="14" t="s">
        <v>177</v>
      </c>
      <c r="C55" s="9">
        <f>'9'!F10</f>
        <v>0</v>
      </c>
      <c r="D55" s="10" t="e">
        <f>'9'!F10*100/'9'!D10</f>
        <v>#DIV/0!</v>
      </c>
    </row>
    <row r="56" ht="24" spans="1:4">
      <c r="A56" s="7" t="s">
        <v>678</v>
      </c>
      <c r="B56" s="14" t="s">
        <v>358</v>
      </c>
      <c r="C56" s="9">
        <f>'9'!F11</f>
        <v>0</v>
      </c>
      <c r="D56" s="10" t="e">
        <f>'9'!F11*100/'9'!D11</f>
        <v>#DIV/0!</v>
      </c>
    </row>
    <row r="57" ht="24" spans="1:4">
      <c r="A57" s="7" t="s">
        <v>679</v>
      </c>
      <c r="B57" s="14" t="s">
        <v>185</v>
      </c>
      <c r="C57" s="9">
        <f>'9'!F12</f>
        <v>0</v>
      </c>
      <c r="D57" s="10" t="e">
        <f>'9'!F12*100/'9'!D12</f>
        <v>#DIV/0!</v>
      </c>
    </row>
    <row r="58" ht="24" spans="1:4">
      <c r="A58" s="7" t="s">
        <v>680</v>
      </c>
      <c r="B58" s="14" t="s">
        <v>189</v>
      </c>
      <c r="C58" s="9">
        <f>'9'!F13</f>
        <v>0</v>
      </c>
      <c r="D58" s="10" t="e">
        <f>'9'!F13*100/'9'!D13</f>
        <v>#DIV/0!</v>
      </c>
    </row>
    <row r="59" ht="24" spans="1:4">
      <c r="A59" s="7" t="s">
        <v>681</v>
      </c>
      <c r="B59" s="14" t="s">
        <v>191</v>
      </c>
      <c r="C59" s="9">
        <f>'9'!F14</f>
        <v>0</v>
      </c>
      <c r="D59" s="10" t="e">
        <f>'9'!F14*100/'9'!D14</f>
        <v>#DIV/0!</v>
      </c>
    </row>
    <row r="60" ht="24" spans="1:4">
      <c r="A60" s="7" t="s">
        <v>682</v>
      </c>
      <c r="B60" s="14" t="s">
        <v>359</v>
      </c>
      <c r="C60" s="9">
        <f>'9'!F15</f>
        <v>0</v>
      </c>
      <c r="D60" s="10" t="e">
        <f>'9'!F15*100/'9'!D15</f>
        <v>#DIV/0!</v>
      </c>
    </row>
    <row r="61" ht="24" spans="1:4">
      <c r="A61" s="7" t="s">
        <v>683</v>
      </c>
      <c r="B61" s="14" t="s">
        <v>227</v>
      </c>
      <c r="C61" s="9">
        <f>'9'!F16</f>
        <v>0</v>
      </c>
      <c r="D61" s="10" t="e">
        <f>'9'!F16*100/'9'!D16</f>
        <v>#DIV/0!</v>
      </c>
    </row>
    <row r="62" ht="24" spans="1:4">
      <c r="A62" s="7" t="s">
        <v>684</v>
      </c>
      <c r="B62" s="14" t="s">
        <v>229</v>
      </c>
      <c r="C62" s="9">
        <f>'9'!F17</f>
        <v>0</v>
      </c>
      <c r="D62" s="10" t="e">
        <f>'9'!F17*100/'9'!D17</f>
        <v>#DIV/0!</v>
      </c>
    </row>
    <row r="63" ht="24" spans="1:4">
      <c r="A63" s="7" t="s">
        <v>685</v>
      </c>
      <c r="B63" s="14" t="s">
        <v>231</v>
      </c>
      <c r="C63" s="9">
        <f>'9'!F18</f>
        <v>0</v>
      </c>
      <c r="D63" s="10" t="e">
        <f>'9'!F18*100/'9'!D18</f>
        <v>#DIV/0!</v>
      </c>
    </row>
    <row r="64" ht="24" spans="1:4">
      <c r="A64" s="7" t="s">
        <v>686</v>
      </c>
      <c r="B64" s="14" t="s">
        <v>243</v>
      </c>
      <c r="C64" s="9">
        <f>'9'!F19</f>
        <v>0</v>
      </c>
      <c r="D64" s="10" t="e">
        <f>'9'!F19*100/'9'!D19</f>
        <v>#DIV/0!</v>
      </c>
    </row>
    <row r="65" ht="24" spans="1:4">
      <c r="A65" s="7" t="s">
        <v>687</v>
      </c>
      <c r="B65" s="14" t="s">
        <v>245</v>
      </c>
      <c r="C65" s="9">
        <f>'9'!F20</f>
        <v>0</v>
      </c>
      <c r="D65" s="10" t="e">
        <f>'9'!F20*100/'9'!D20</f>
        <v>#DIV/0!</v>
      </c>
    </row>
    <row r="66" ht="24" spans="1:4">
      <c r="A66" s="7" t="s">
        <v>688</v>
      </c>
      <c r="B66" s="14" t="s">
        <v>247</v>
      </c>
      <c r="C66" s="9">
        <f>'9'!F21</f>
        <v>0</v>
      </c>
      <c r="D66" s="10" t="e">
        <f>'9'!F21*100/'9'!D21</f>
        <v>#DIV/0!</v>
      </c>
    </row>
    <row r="67" ht="24" spans="1:4">
      <c r="A67" s="7" t="s">
        <v>689</v>
      </c>
      <c r="B67" s="14" t="s">
        <v>253</v>
      </c>
      <c r="C67" s="9">
        <f>'9'!F22</f>
        <v>0</v>
      </c>
      <c r="D67" s="10" t="e">
        <f>'9'!F22*100/'9'!D22</f>
        <v>#DIV/0!</v>
      </c>
    </row>
    <row r="68" ht="15.75" spans="1:4">
      <c r="A68" s="7" t="s">
        <v>690</v>
      </c>
      <c r="B68" s="16" t="s">
        <v>691</v>
      </c>
      <c r="C68" s="9">
        <f>'7'!E9</f>
        <v>0</v>
      </c>
      <c r="D68" s="10" t="e">
        <f>'7'!E9*100/'7'!D9</f>
        <v>#DIV/0!</v>
      </c>
    </row>
    <row r="69" ht="25.5" spans="1:4">
      <c r="A69" s="7" t="s">
        <v>692</v>
      </c>
      <c r="B69" s="16" t="s">
        <v>693</v>
      </c>
      <c r="C69" s="9">
        <f>'7'!G9</f>
        <v>0</v>
      </c>
      <c r="D69" s="10" t="e">
        <f>'7'!G9*100/'7'!D9</f>
        <v>#DIV/0!</v>
      </c>
    </row>
    <row r="70" spans="1:4">
      <c r="A70" s="7" t="s">
        <v>694</v>
      </c>
      <c r="B70" s="17" t="s">
        <v>695</v>
      </c>
      <c r="C70" s="9">
        <f>'7'!G9-'7'!I9</f>
        <v>0</v>
      </c>
      <c r="D70" s="10" t="e">
        <f>('7'!G9-'7'!I9)*100/('7'!D9-'7'!F9)</f>
        <v>#DIV/0!</v>
      </c>
    </row>
    <row r="71" spans="1:4">
      <c r="A71" s="7" t="s">
        <v>696</v>
      </c>
      <c r="B71" s="17" t="s">
        <v>697</v>
      </c>
      <c r="C71" s="9">
        <f>'7'!I9</f>
        <v>0</v>
      </c>
      <c r="D71" s="10" t="e">
        <f>'7'!I9*100/'7'!F9</f>
        <v>#DIV/0!</v>
      </c>
    </row>
    <row r="72" ht="25.5" spans="1:4">
      <c r="A72" s="7" t="s">
        <v>698</v>
      </c>
      <c r="B72" s="16" t="s">
        <v>699</v>
      </c>
      <c r="C72" s="9">
        <f>'7'!K9</f>
        <v>0</v>
      </c>
      <c r="D72" s="10" t="e">
        <f>'7'!K9*100/'7'!J9</f>
        <v>#DIV/0!</v>
      </c>
    </row>
    <row r="73" spans="1:4">
      <c r="A73" s="7" t="s">
        <v>700</v>
      </c>
      <c r="B73" s="16" t="s">
        <v>701</v>
      </c>
      <c r="C73" s="9">
        <f>'7'!L9</f>
        <v>0</v>
      </c>
      <c r="D73" s="10" t="e">
        <f>'7'!L9*100/'7'!J9</f>
        <v>#DIV/0!</v>
      </c>
    </row>
    <row r="74" ht="25.5" spans="1:4">
      <c r="A74" s="7" t="s">
        <v>702</v>
      </c>
      <c r="B74" s="16" t="s">
        <v>703</v>
      </c>
      <c r="C74" s="9">
        <f>'7'!M9</f>
        <v>0</v>
      </c>
      <c r="D74" s="10" t="e">
        <f>'7'!M9*100/'7'!J9</f>
        <v>#DIV/0!</v>
      </c>
    </row>
    <row r="75" ht="25.5" spans="1:4">
      <c r="A75" s="7" t="s">
        <v>704</v>
      </c>
      <c r="B75" s="16" t="s">
        <v>705</v>
      </c>
      <c r="C75" s="9">
        <f>'7'!N9</f>
        <v>0</v>
      </c>
      <c r="D75" s="10" t="e">
        <f>'7'!N9*100/'7'!M9</f>
        <v>#DIV/0!</v>
      </c>
    </row>
    <row r="76" ht="42.75" customHeight="1" spans="1:4">
      <c r="A76" s="7" t="s">
        <v>706</v>
      </c>
      <c r="B76" s="18" t="s">
        <v>707</v>
      </c>
      <c r="C76" s="9">
        <f>'11'!L8</f>
        <v>0</v>
      </c>
      <c r="D76" s="10" t="e">
        <f>'11'!L8*100/'11'!K8</f>
        <v>#DIV/0!</v>
      </c>
    </row>
    <row r="77" ht="21.75" spans="1:4">
      <c r="A77" s="7" t="s">
        <v>708</v>
      </c>
      <c r="B77" s="19" t="s">
        <v>709</v>
      </c>
      <c r="C77" s="9">
        <f>'11'!L9</f>
        <v>0</v>
      </c>
      <c r="D77" s="10" t="e">
        <f>'11'!L9*100/'11'!K9</f>
        <v>#DIV/0!</v>
      </c>
    </row>
    <row r="78" ht="27.75" customHeight="1" spans="1:4">
      <c r="A78" s="7" t="s">
        <v>710</v>
      </c>
      <c r="B78" s="20" t="s">
        <v>711</v>
      </c>
      <c r="C78" s="9">
        <f>'11'!L10</f>
        <v>0</v>
      </c>
      <c r="D78" s="10" t="e">
        <f>'11'!L10*100/'11'!K10</f>
        <v>#DIV/0!</v>
      </c>
    </row>
    <row r="79" ht="34.5" spans="1:4">
      <c r="A79" s="7" t="s">
        <v>712</v>
      </c>
      <c r="B79" s="21" t="s">
        <v>443</v>
      </c>
      <c r="C79" s="9">
        <f>'11'!L11</f>
        <v>0</v>
      </c>
      <c r="D79" s="10" t="e">
        <f>'11'!L11*100/'11'!K11</f>
        <v>#DIV/0!</v>
      </c>
    </row>
    <row r="80" ht="21.75" spans="1:4">
      <c r="A80" s="7" t="s">
        <v>713</v>
      </c>
      <c r="B80" s="20" t="s">
        <v>446</v>
      </c>
      <c r="C80" s="9">
        <f>'11'!L12</f>
        <v>0</v>
      </c>
      <c r="D80" s="10" t="e">
        <f>'11'!L12*100/'11'!K12</f>
        <v>#DIV/0!</v>
      </c>
    </row>
    <row r="81" ht="36" spans="1:4">
      <c r="A81" s="7" t="s">
        <v>714</v>
      </c>
      <c r="B81" s="22" t="s">
        <v>449</v>
      </c>
      <c r="C81" s="9">
        <f>'11'!L13</f>
        <v>0</v>
      </c>
      <c r="D81" s="10" t="e">
        <f>'11'!L13*100/'11'!K13</f>
        <v>#DIV/0!</v>
      </c>
    </row>
    <row r="82" ht="24" spans="1:4">
      <c r="A82" s="7" t="s">
        <v>715</v>
      </c>
      <c r="B82" s="23" t="s">
        <v>451</v>
      </c>
      <c r="C82" s="9">
        <f>'11'!L14</f>
        <v>0</v>
      </c>
      <c r="D82" s="10" t="e">
        <f>'11'!L14*100/'11'!K14</f>
        <v>#DIV/0!</v>
      </c>
    </row>
    <row r="83" ht="24" spans="1:4">
      <c r="A83" s="7" t="s">
        <v>716</v>
      </c>
      <c r="B83" s="23" t="s">
        <v>453</v>
      </c>
      <c r="C83" s="9">
        <f>'11'!L15</f>
        <v>0</v>
      </c>
      <c r="D83" s="10" t="e">
        <f>'11'!L15*100/'11'!K15</f>
        <v>#DIV/0!</v>
      </c>
    </row>
    <row r="84" ht="24" spans="1:4">
      <c r="A84" s="7" t="s">
        <v>717</v>
      </c>
      <c r="B84" s="23" t="s">
        <v>455</v>
      </c>
      <c r="C84" s="9">
        <f>'11'!L16</f>
        <v>0</v>
      </c>
      <c r="D84" s="10" t="e">
        <f>'11'!L16*100/'11'!K16</f>
        <v>#DIV/0!</v>
      </c>
    </row>
    <row r="85" ht="24.75" spans="1:4">
      <c r="A85" s="7" t="s">
        <v>718</v>
      </c>
      <c r="B85" s="24" t="s">
        <v>457</v>
      </c>
      <c r="C85" s="9">
        <f>'11'!L17</f>
        <v>0</v>
      </c>
      <c r="D85" s="10" t="e">
        <f>'11'!L17*100/'11'!K17</f>
        <v>#DIV/0!</v>
      </c>
    </row>
    <row r="86" ht="21.75" spans="1:4">
      <c r="A86" s="7" t="s">
        <v>719</v>
      </c>
      <c r="B86" s="20" t="s">
        <v>459</v>
      </c>
      <c r="C86" s="9">
        <f>'11'!L18</f>
        <v>0</v>
      </c>
      <c r="D86" s="10" t="e">
        <f>'11'!L18*100/'11'!K18</f>
        <v>#DIV/0!</v>
      </c>
    </row>
    <row r="87" ht="72" spans="1:4">
      <c r="A87" s="7" t="s">
        <v>720</v>
      </c>
      <c r="B87" s="25" t="s">
        <v>464</v>
      </c>
      <c r="C87" s="9">
        <f>'11'!L19</f>
        <v>0</v>
      </c>
      <c r="D87" s="10" t="e">
        <f>'11'!L19*100/'11'!K19</f>
        <v>#DIV/0!</v>
      </c>
    </row>
    <row r="88" ht="24" spans="1:4">
      <c r="A88" s="7" t="s">
        <v>721</v>
      </c>
      <c r="B88" s="23" t="s">
        <v>466</v>
      </c>
      <c r="C88" s="9">
        <f>'11'!L20</f>
        <v>0</v>
      </c>
      <c r="D88" s="10" t="e">
        <f>'11'!L20*100/'11'!K20</f>
        <v>#DIV/0!</v>
      </c>
    </row>
    <row r="89" ht="60" spans="1:4">
      <c r="A89" s="7" t="s">
        <v>722</v>
      </c>
      <c r="B89" s="23" t="s">
        <v>468</v>
      </c>
      <c r="C89" s="9">
        <f>'11'!L21</f>
        <v>0</v>
      </c>
      <c r="D89" s="10" t="e">
        <f>'11'!L21*100/'11'!K21</f>
        <v>#DIV/0!</v>
      </c>
    </row>
    <row r="90" ht="36" spans="1:4">
      <c r="A90" s="7" t="s">
        <v>723</v>
      </c>
      <c r="B90" s="23" t="s">
        <v>471</v>
      </c>
      <c r="C90" s="9">
        <f>'11'!L22</f>
        <v>0</v>
      </c>
      <c r="D90" s="10" t="e">
        <f>'11'!L22*100/'11'!K22</f>
        <v>#DIV/0!</v>
      </c>
    </row>
    <row r="91" ht="24" spans="1:4">
      <c r="A91" s="7" t="s">
        <v>724</v>
      </c>
      <c r="B91" s="23" t="s">
        <v>473</v>
      </c>
      <c r="C91" s="9">
        <f>'11'!L23</f>
        <v>0</v>
      </c>
      <c r="D91" s="10" t="e">
        <f>'11'!L23*100/'11'!K23</f>
        <v>#DIV/0!</v>
      </c>
    </row>
    <row r="92" ht="24" spans="1:4">
      <c r="A92" s="7" t="s">
        <v>725</v>
      </c>
      <c r="B92" s="23" t="s">
        <v>475</v>
      </c>
      <c r="C92" s="9">
        <f>'11'!L24</f>
        <v>0</v>
      </c>
      <c r="D92" s="10" t="e">
        <f>'11'!L24*100/'11'!K24</f>
        <v>#DIV/0!</v>
      </c>
    </row>
    <row r="93" ht="24.75" spans="1:4">
      <c r="A93" s="7" t="s">
        <v>726</v>
      </c>
      <c r="B93" s="24" t="s">
        <v>476</v>
      </c>
      <c r="C93" s="9">
        <f>'11'!L25</f>
        <v>0</v>
      </c>
      <c r="D93" s="10" t="e">
        <f>'11'!L25*100/'11'!K25</f>
        <v>#DIV/0!</v>
      </c>
    </row>
    <row r="94" ht="15" spans="1:4">
      <c r="A94" s="7" t="s">
        <v>727</v>
      </c>
      <c r="B94" s="26" t="s">
        <v>728</v>
      </c>
      <c r="C94" s="27">
        <f>'11'!L38</f>
        <v>0</v>
      </c>
      <c r="D94" s="28" t="e">
        <f>'11'!L38*100/'11'!K29</f>
        <v>#DIV/0!</v>
      </c>
    </row>
    <row r="95" ht="45" spans="1:4">
      <c r="A95" s="7" t="s">
        <v>729</v>
      </c>
      <c r="B95" s="29" t="s">
        <v>730</v>
      </c>
      <c r="C95" s="30">
        <f>'13'!F7+'13'!G7</f>
        <v>0</v>
      </c>
      <c r="D95" s="31" t="e">
        <f>('13'!F7+'13'!G7)*100/('13'!E7+'13'!E8)</f>
        <v>#DIV/0!</v>
      </c>
    </row>
    <row r="96" ht="16.5" customHeight="1" spans="1:4">
      <c r="A96" s="7" t="s">
        <v>731</v>
      </c>
      <c r="B96" s="32" t="s">
        <v>732</v>
      </c>
      <c r="C96" s="33">
        <f>'13'!F8+'13'!G8</f>
        <v>0</v>
      </c>
      <c r="D96" s="34" t="e">
        <f>('13'!F8+'13'!G8)*100/('13'!E7+'13'!E8)</f>
        <v>#DIV/0!</v>
      </c>
    </row>
    <row r="97" ht="15.75" customHeight="1" spans="1:4">
      <c r="A97" s="7" t="s">
        <v>733</v>
      </c>
      <c r="B97" s="35" t="s">
        <v>734</v>
      </c>
      <c r="C97" s="33">
        <f>'13'!H7+'13'!I7+'13'!J7+'13'!K7</f>
        <v>0</v>
      </c>
      <c r="D97" s="34" t="e">
        <f>('13'!H7+'13'!I7+'13'!J7+'13'!K7)*100/('13'!E7+'13'!E8)</f>
        <v>#DIV/0!</v>
      </c>
    </row>
    <row r="98" ht="17.25" customHeight="1" spans="1:4">
      <c r="A98" s="7" t="s">
        <v>735</v>
      </c>
      <c r="B98" s="35" t="s">
        <v>736</v>
      </c>
      <c r="C98" s="33">
        <f>'13'!H8+'13'!I8+'13'!J8+'13'!K8</f>
        <v>0</v>
      </c>
      <c r="D98" s="34" t="e">
        <f>('13'!H8+'13'!I8+'13'!J8+'13'!K8)*100/('13'!E7+'13'!E8)</f>
        <v>#DIV/0!</v>
      </c>
    </row>
    <row r="99" spans="1:4">
      <c r="A99" s="7" t="s">
        <v>737</v>
      </c>
      <c r="B99" s="35" t="s">
        <v>738</v>
      </c>
      <c r="C99" s="33">
        <f>'13'!E7-'13'!L7</f>
        <v>0</v>
      </c>
      <c r="D99" s="34" t="e">
        <f>('13'!E7-'13'!L7)*100/('13'!E7+'13'!E8)</f>
        <v>#DIV/0!</v>
      </c>
    </row>
    <row r="100" spans="1:4">
      <c r="A100" s="7" t="s">
        <v>739</v>
      </c>
      <c r="B100" s="35" t="s">
        <v>740</v>
      </c>
      <c r="C100" s="33">
        <f>'13'!E8-'13'!L8</f>
        <v>0</v>
      </c>
      <c r="D100" s="34" t="e">
        <f>('13'!E8-'13'!L8)*100/('13'!E7+'13'!E8)</f>
        <v>#DIV/0!</v>
      </c>
    </row>
    <row r="101" spans="1:4">
      <c r="A101" s="7" t="s">
        <v>741</v>
      </c>
      <c r="B101" s="35" t="s">
        <v>742</v>
      </c>
      <c r="C101" s="33">
        <f>('13'!E7+'13'!E8)-('13'!L7+'13'!L8)</f>
        <v>0</v>
      </c>
      <c r="D101" s="34" t="e">
        <f>(('13'!E7+'13'!E8)-('13'!L7+'13'!L8))*100/('13'!E7+'13'!E8)</f>
        <v>#DIV/0!</v>
      </c>
    </row>
    <row r="102" spans="1:4">
      <c r="A102" s="7" t="s">
        <v>743</v>
      </c>
      <c r="B102" s="35" t="s">
        <v>744</v>
      </c>
      <c r="C102" s="33">
        <f>'13'!L7+'13'!L8</f>
        <v>0</v>
      </c>
      <c r="D102" s="34" t="e">
        <f>('13'!L7+'13'!L8)*100/('13'!E7+'13'!E8)</f>
        <v>#DIV/0!</v>
      </c>
    </row>
    <row r="103" spans="1:4">
      <c r="A103" s="7" t="s">
        <v>745</v>
      </c>
      <c r="B103" s="35" t="s">
        <v>746</v>
      </c>
      <c r="C103" s="33">
        <f>'13'!F7+'13'!G7+'13'!F8+'13'!G8</f>
        <v>0</v>
      </c>
      <c r="D103" s="34" t="e">
        <f>('13'!F7+'13'!F8+'13'!G7+'13'!G8)*100/('13'!E7+'13'!E8)</f>
        <v>#DIV/0!</v>
      </c>
    </row>
    <row r="104" ht="13.5" spans="1:4">
      <c r="A104" s="7" t="s">
        <v>747</v>
      </c>
      <c r="B104" s="36" t="s">
        <v>748</v>
      </c>
      <c r="C104" s="37">
        <f>'13'!H7+'13'!H8+'13'!I7+'13'!I8+'13'!J7+'13'!J8+'13'!K7+'13'!K8</f>
        <v>0</v>
      </c>
      <c r="D104" s="38" t="e">
        <f>('13'!H7+'13'!H8+'13'!I7+'13'!I8+'13'!J7+'13'!J8+'13'!K7+'13'!K8)*100/('13'!E7+'13'!E8)</f>
        <v>#DIV/0!</v>
      </c>
    </row>
    <row r="105" ht="76.5" spans="1:4">
      <c r="A105" s="7" t="s">
        <v>749</v>
      </c>
      <c r="B105" s="29" t="s">
        <v>750</v>
      </c>
      <c r="C105" s="30">
        <f>'13'!F9+'13'!G9</f>
        <v>0</v>
      </c>
      <c r="D105" s="31" t="e">
        <f>('13'!F9+'13'!G9)*100/('13'!E9+'13'!E10)</f>
        <v>#DIV/0!</v>
      </c>
    </row>
    <row r="106" spans="1:4">
      <c r="A106" s="7" t="s">
        <v>751</v>
      </c>
      <c r="B106" s="32" t="s">
        <v>732</v>
      </c>
      <c r="C106" s="33">
        <f>'13'!F10+'13'!G10</f>
        <v>0</v>
      </c>
      <c r="D106" s="34" t="e">
        <f>('13'!F10+'13'!G10)*100/('13'!E9+'13'!E10)</f>
        <v>#DIV/0!</v>
      </c>
    </row>
    <row r="107" spans="1:4">
      <c r="A107" s="7" t="s">
        <v>752</v>
      </c>
      <c r="B107" s="35" t="s">
        <v>734</v>
      </c>
      <c r="C107" s="33">
        <f>'13'!H9+'13'!I9+'13'!J9+'13'!K9</f>
        <v>0</v>
      </c>
      <c r="D107" s="34" t="e">
        <f>('13'!H9+'13'!I9+'13'!J9+'13'!K9)*100/('13'!E9+'13'!E10)</f>
        <v>#DIV/0!</v>
      </c>
    </row>
    <row r="108" spans="1:4">
      <c r="A108" s="7" t="s">
        <v>753</v>
      </c>
      <c r="B108" s="35" t="s">
        <v>736</v>
      </c>
      <c r="C108" s="33">
        <f>'13'!H10+'13'!I10+'13'!J10+'13'!K10</f>
        <v>0</v>
      </c>
      <c r="D108" s="34" t="e">
        <f>('13'!H10+'13'!I10+'13'!J10+'13'!K10)*100/('13'!E9+'13'!E10)</f>
        <v>#DIV/0!</v>
      </c>
    </row>
    <row r="109" spans="1:4">
      <c r="A109" s="7" t="s">
        <v>754</v>
      </c>
      <c r="B109" s="35" t="s">
        <v>738</v>
      </c>
      <c r="C109" s="33">
        <f>'13'!E9-'13'!L9</f>
        <v>0</v>
      </c>
      <c r="D109" s="34" t="e">
        <f>('13'!E9-'13'!L9)*100/('13'!E9+'13'!E10)</f>
        <v>#DIV/0!</v>
      </c>
    </row>
    <row r="110" spans="1:4">
      <c r="A110" s="7" t="s">
        <v>755</v>
      </c>
      <c r="B110" s="35" t="s">
        <v>740</v>
      </c>
      <c r="C110" s="33">
        <f>'13'!E10-'13'!L10</f>
        <v>0</v>
      </c>
      <c r="D110" s="34" t="e">
        <f>('13'!E10-'13'!L10)*100/('13'!E9+'13'!E10)</f>
        <v>#DIV/0!</v>
      </c>
    </row>
    <row r="111" spans="1:4">
      <c r="A111" s="7" t="s">
        <v>756</v>
      </c>
      <c r="B111" s="35" t="s">
        <v>742</v>
      </c>
      <c r="C111" s="33">
        <f>('13'!E9+'13'!E10)-('13'!L9+'13'!L10)</f>
        <v>0</v>
      </c>
      <c r="D111" s="34" t="e">
        <f>(('13'!E9+'13'!E10)-('13'!L9+'13'!L10))*100/('13'!E9+'13'!E10)</f>
        <v>#DIV/0!</v>
      </c>
    </row>
    <row r="112" spans="1:4">
      <c r="A112" s="7" t="s">
        <v>757</v>
      </c>
      <c r="B112" s="35" t="s">
        <v>744</v>
      </c>
      <c r="C112" s="33">
        <f>'13'!L9+'13'!L10</f>
        <v>0</v>
      </c>
      <c r="D112" s="34" t="e">
        <f>('13'!L9+'13'!L10)*100/('13'!E9+'13'!E10)</f>
        <v>#DIV/0!</v>
      </c>
    </row>
    <row r="113" spans="1:4">
      <c r="A113" s="7" t="s">
        <v>758</v>
      </c>
      <c r="B113" s="35" t="s">
        <v>746</v>
      </c>
      <c r="C113" s="33">
        <f>'13'!F9+'13'!G10+'13'!F9+'13'!G10</f>
        <v>0</v>
      </c>
      <c r="D113" s="34" t="e">
        <f>('13'!F9+'13'!F10+'13'!G9+'13'!G10)*100/('13'!E9+'13'!E10)</f>
        <v>#DIV/0!</v>
      </c>
    </row>
    <row r="114" ht="13.5" spans="1:4">
      <c r="A114" s="7" t="s">
        <v>759</v>
      </c>
      <c r="B114" s="36" t="s">
        <v>748</v>
      </c>
      <c r="C114" s="37">
        <f>'13'!H9+'13'!H10+'13'!I9+'13'!I10+'13'!J9+'13'!J10+'13'!K9+'13'!K10</f>
        <v>0</v>
      </c>
      <c r="D114" s="38" t="e">
        <f>('13'!H9+'13'!H10+'13'!I9+'13'!I10+'13'!J9+'13'!J10+'13'!K9+'13'!K10)*100/('13'!E9+'13'!E10)</f>
        <v>#DIV/0!</v>
      </c>
    </row>
    <row r="115" ht="92.25" spans="1:4">
      <c r="A115" s="7" t="s">
        <v>760</v>
      </c>
      <c r="B115" s="29" t="s">
        <v>761</v>
      </c>
      <c r="C115" s="30">
        <f>'13'!F11+'13'!G11</f>
        <v>0</v>
      </c>
      <c r="D115" s="31" t="e">
        <f>('13'!F11+'13'!G11)*100/('13'!E11+'13'!E12)</f>
        <v>#DIV/0!</v>
      </c>
    </row>
    <row r="116" spans="1:4">
      <c r="A116" s="7" t="s">
        <v>762</v>
      </c>
      <c r="B116" s="32" t="s">
        <v>732</v>
      </c>
      <c r="C116" s="33">
        <f>'13'!F12+'13'!G12</f>
        <v>0</v>
      </c>
      <c r="D116" s="34" t="e">
        <f>('13'!F12+'13'!G12)*100/('13'!E11+'13'!E12)</f>
        <v>#DIV/0!</v>
      </c>
    </row>
    <row r="117" spans="1:4">
      <c r="A117" s="7" t="s">
        <v>763</v>
      </c>
      <c r="B117" s="35" t="s">
        <v>734</v>
      </c>
      <c r="C117" s="33">
        <f>'13'!H11+'13'!I11+'13'!J11+'13'!K11</f>
        <v>0</v>
      </c>
      <c r="D117" s="34" t="e">
        <f>('13'!H11+'13'!I11+'13'!J11+'13'!K11)*100/('13'!E11+'13'!E12)</f>
        <v>#DIV/0!</v>
      </c>
    </row>
    <row r="118" spans="1:4">
      <c r="A118" s="7" t="s">
        <v>764</v>
      </c>
      <c r="B118" s="35" t="s">
        <v>736</v>
      </c>
      <c r="C118" s="33">
        <f>'13'!H12+'13'!I12+'13'!J12+'13'!K12</f>
        <v>0</v>
      </c>
      <c r="D118" s="34" t="e">
        <f>('13'!H12+'13'!I12+'13'!J12+'13'!K12)*100/('13'!E11+'13'!E12)</f>
        <v>#DIV/0!</v>
      </c>
    </row>
    <row r="119" spans="1:4">
      <c r="A119" s="7" t="s">
        <v>765</v>
      </c>
      <c r="B119" s="35" t="s">
        <v>738</v>
      </c>
      <c r="C119" s="33">
        <f>'13'!E11-'13'!L11</f>
        <v>0</v>
      </c>
      <c r="D119" s="34" t="e">
        <f>('13'!E11-'13'!L11)*100/('13'!E11+'13'!E12)</f>
        <v>#DIV/0!</v>
      </c>
    </row>
    <row r="120" spans="1:4">
      <c r="A120" s="7" t="s">
        <v>766</v>
      </c>
      <c r="B120" s="35" t="s">
        <v>740</v>
      </c>
      <c r="C120" s="33">
        <f>'13'!E12-'13'!L12</f>
        <v>0</v>
      </c>
      <c r="D120" s="34" t="e">
        <f>('13'!E12-'13'!L12)*100/('13'!E11+'13'!E12)</f>
        <v>#DIV/0!</v>
      </c>
    </row>
    <row r="121" spans="1:4">
      <c r="A121" s="7" t="s">
        <v>767</v>
      </c>
      <c r="B121" s="35" t="s">
        <v>742</v>
      </c>
      <c r="C121" s="33">
        <f>('13'!E11+'13'!E12)-('13'!L11+'13'!L12)</f>
        <v>0</v>
      </c>
      <c r="D121" s="34" t="e">
        <f>(('13'!E11+'13'!E12)-('13'!L11+'13'!L12))*100/('13'!E11+'13'!E12)</f>
        <v>#DIV/0!</v>
      </c>
    </row>
    <row r="122" spans="1:4">
      <c r="A122" s="7" t="s">
        <v>768</v>
      </c>
      <c r="B122" s="35" t="s">
        <v>744</v>
      </c>
      <c r="C122" s="33">
        <f>'13'!L11+'13'!L12</f>
        <v>0</v>
      </c>
      <c r="D122" s="34" t="e">
        <f>('13'!L11+'13'!L12)*100/('13'!E11+'13'!E12)</f>
        <v>#DIV/0!</v>
      </c>
    </row>
    <row r="123" spans="1:4">
      <c r="A123" s="7" t="s">
        <v>769</v>
      </c>
      <c r="B123" s="35" t="s">
        <v>746</v>
      </c>
      <c r="C123" s="33">
        <f>'13'!F11+'13'!G12+'13'!F11+'13'!G12</f>
        <v>0</v>
      </c>
      <c r="D123" s="34" t="e">
        <f>('13'!F11+'13'!F12+'13'!G11+'13'!G12)*100/('13'!E11+'13'!E12)</f>
        <v>#DIV/0!</v>
      </c>
    </row>
    <row r="124" ht="13.5" spans="1:4">
      <c r="A124" s="7" t="s">
        <v>770</v>
      </c>
      <c r="B124" s="36" t="s">
        <v>748</v>
      </c>
      <c r="C124" s="37">
        <f>'13'!H11+'13'!H12+'13'!I11+'13'!I12+'13'!J11+'13'!J12+'13'!K11+'13'!K12</f>
        <v>0</v>
      </c>
      <c r="D124" s="38" t="e">
        <f>('13'!H11+'13'!H12+'13'!I11+'13'!I12+'13'!J11+'13'!J12+'13'!K11+'13'!K12)*100/('13'!E11+'13'!E12)</f>
        <v>#DIV/0!</v>
      </c>
    </row>
    <row r="125" ht="25.5" spans="1:4">
      <c r="A125" s="7" t="s">
        <v>771</v>
      </c>
      <c r="B125" s="39" t="s">
        <v>772</v>
      </c>
      <c r="C125" s="40">
        <f>'14'!D10</f>
        <v>0</v>
      </c>
      <c r="D125" s="41" t="e">
        <f>IF(HLOOKUP(4,Tabel_Populatia,Raion+1,Rubrici)&lt;&gt;0,'14'!D10*100000/HLOOKUP(4,Tabel_Populatia,Raion+1,Rubrici),"Lipsa date")</f>
        <v>#NAME?</v>
      </c>
    </row>
    <row r="126" ht="38.25" spans="1:4">
      <c r="A126" s="7" t="s">
        <v>773</v>
      </c>
      <c r="B126" s="39" t="s">
        <v>774</v>
      </c>
      <c r="C126" s="40">
        <f>'14'!D11+'14'!D12</f>
        <v>0</v>
      </c>
      <c r="D126" s="42" t="e">
        <f>IF(HLOOKUP(4,Tabel_Populatia,Raion+1,Rubrici)&lt;&gt;0,('14'!D11+'14'!D12)*100000/HLOOKUP(4,Tabel_Populatia,Raion+1,Rubrici),"Lipsa date")</f>
        <v>#NAME?</v>
      </c>
    </row>
    <row r="127" ht="38.25" spans="1:4">
      <c r="A127" s="7" t="s">
        <v>775</v>
      </c>
      <c r="B127" s="39" t="s">
        <v>776</v>
      </c>
      <c r="C127" s="40">
        <f>'14'!D13</f>
        <v>0</v>
      </c>
      <c r="D127" s="42" t="e">
        <f>IF(HLOOKUP(4,Tabel_Populatia,Raion+1,Rubrici)&lt;&gt;0,'14'!D13*100000/HLOOKUP(4,Tabel_Populatia,Raion+1,Rubrici),"Lipsa date")</f>
        <v>#NAME?</v>
      </c>
    </row>
    <row r="128" ht="38.25" spans="1:4">
      <c r="A128" s="7" t="s">
        <v>777</v>
      </c>
      <c r="B128" s="39" t="s">
        <v>778</v>
      </c>
      <c r="C128" s="40">
        <f>'14'!D14</f>
        <v>0</v>
      </c>
      <c r="D128" s="42" t="e">
        <f>IF(HLOOKUP(4,Tabel_Populatia,Raion+1,Rubrici)&lt;&gt;0,'14'!D14*100000/HLOOKUP(4,Tabel_Populatia,Raion+1,Rubrici),"Lipsa date")</f>
        <v>#NAME?</v>
      </c>
    </row>
    <row r="129" ht="38.25" spans="1:4">
      <c r="A129" s="7" t="s">
        <v>779</v>
      </c>
      <c r="B129" s="39" t="s">
        <v>780</v>
      </c>
      <c r="C129" s="40">
        <f>'14'!D15</f>
        <v>0</v>
      </c>
      <c r="D129" s="42" t="e">
        <f>IF(HLOOKUP(4,Tabel_Populatia,Raion+1,Rubrici)&lt;&gt;0,'14'!$D$10*100000/HLOOKUP(4,Tabel_Populatia,Raion+1,Rubrici),"Lipsa date")</f>
        <v>#NAME?</v>
      </c>
    </row>
    <row r="130" ht="51" spans="1:4">
      <c r="A130" s="7" t="s">
        <v>781</v>
      </c>
      <c r="B130" s="39" t="s">
        <v>782</v>
      </c>
      <c r="C130" s="40">
        <f>'14'!D16</f>
        <v>0</v>
      </c>
      <c r="D130" s="42" t="e">
        <f>'14'!D16/('14'!D11+'14'!D12+'14'!D15)</f>
        <v>#DIV/0!</v>
      </c>
    </row>
    <row r="131" ht="38.25" spans="1:4">
      <c r="A131" s="7" t="s">
        <v>783</v>
      </c>
      <c r="B131" s="43" t="s">
        <v>784</v>
      </c>
      <c r="C131" s="40">
        <f>'14'!D21</f>
        <v>0</v>
      </c>
      <c r="D131" s="42" t="e">
        <f>'14'!D21/('14'!D11+'14'!D12)</f>
        <v>#DIV/0!</v>
      </c>
    </row>
    <row r="132" ht="38.25" spans="1:4">
      <c r="A132" s="7" t="s">
        <v>785</v>
      </c>
      <c r="B132" s="43" t="s">
        <v>786</v>
      </c>
      <c r="C132" s="40">
        <f>'14'!D22</f>
        <v>0</v>
      </c>
      <c r="D132" s="42" t="e">
        <f>'14'!D22/'14'!D15</f>
        <v>#DIV/0!</v>
      </c>
    </row>
    <row r="133" ht="51" spans="1:4">
      <c r="A133" s="7" t="s">
        <v>787</v>
      </c>
      <c r="B133" s="39" t="s">
        <v>788</v>
      </c>
      <c r="C133" s="40">
        <f>'14'!D21</f>
        <v>0</v>
      </c>
      <c r="D133" s="42" t="e">
        <f>'14'!D21*100/'14'!D16</f>
        <v>#DIV/0!</v>
      </c>
    </row>
    <row r="134" ht="25.5" spans="1:4">
      <c r="A134" s="7" t="s">
        <v>789</v>
      </c>
      <c r="B134" s="44" t="s">
        <v>790</v>
      </c>
      <c r="C134" s="40">
        <f>'14'!D17</f>
        <v>0</v>
      </c>
      <c r="D134" s="42" t="e">
        <f>'14'!D17*100/'14'!D16</f>
        <v>#DIV/0!</v>
      </c>
    </row>
    <row r="135" ht="25.5" spans="1:4">
      <c r="A135" s="7" t="s">
        <v>791</v>
      </c>
      <c r="B135" s="44" t="s">
        <v>792</v>
      </c>
      <c r="C135" s="40">
        <f>'14'!D18</f>
        <v>0</v>
      </c>
      <c r="D135" s="42" t="e">
        <f>'14'!D18*100/'14'!D16</f>
        <v>#DIV/0!</v>
      </c>
    </row>
    <row r="136" ht="25.5" spans="1:4">
      <c r="A136" s="7" t="s">
        <v>793</v>
      </c>
      <c r="B136" s="44" t="s">
        <v>794</v>
      </c>
      <c r="C136" s="40">
        <f>'14'!D19</f>
        <v>0</v>
      </c>
      <c r="D136" s="42" t="e">
        <f>'14'!D19*100/'14'!D16</f>
        <v>#DIV/0!</v>
      </c>
    </row>
    <row r="137" ht="25.5" spans="1:4">
      <c r="A137" s="7" t="s">
        <v>795</v>
      </c>
      <c r="B137" s="44" t="s">
        <v>796</v>
      </c>
      <c r="C137" s="40">
        <f>'14'!D20</f>
        <v>0</v>
      </c>
      <c r="D137" s="42" t="e">
        <f>'14'!D20*100/'14'!D16</f>
        <v>#DIV/0!</v>
      </c>
    </row>
    <row r="138" ht="25.5" spans="1:4">
      <c r="A138" s="7" t="s">
        <v>797</v>
      </c>
      <c r="B138" s="39" t="s">
        <v>798</v>
      </c>
      <c r="C138" s="40">
        <f>'14'!D23</f>
        <v>0</v>
      </c>
      <c r="D138" s="42" t="e">
        <f>'14'!D23*100/('14'!D11+'14'!D12)</f>
        <v>#DIV/0!</v>
      </c>
    </row>
    <row r="139" ht="25.5" spans="1:4">
      <c r="A139" s="7" t="s">
        <v>799</v>
      </c>
      <c r="B139" s="39" t="s">
        <v>800</v>
      </c>
      <c r="C139" s="40">
        <f>'14'!D24</f>
        <v>0</v>
      </c>
      <c r="D139" s="42" t="e">
        <f>'14'!D24*100/'14'!D15</f>
        <v>#DIV/0!</v>
      </c>
    </row>
    <row r="140" ht="26.25" spans="1:4">
      <c r="A140" s="7" t="s">
        <v>801</v>
      </c>
      <c r="B140" s="45" t="s">
        <v>802</v>
      </c>
      <c r="C140" s="46">
        <f>'14'!D25</f>
        <v>0</v>
      </c>
      <c r="D140" s="47"/>
    </row>
    <row r="141" ht="24" spans="1:4">
      <c r="A141" s="7" t="s">
        <v>803</v>
      </c>
      <c r="B141" s="48" t="s">
        <v>804</v>
      </c>
      <c r="C141" s="49">
        <f>'2'!D10</f>
        <v>1</v>
      </c>
      <c r="D141" s="49">
        <f>'2'!J10</f>
        <v>1</v>
      </c>
    </row>
    <row r="142" ht="21" spans="1:4">
      <c r="A142" s="7" t="s">
        <v>805</v>
      </c>
      <c r="B142" s="50" t="s">
        <v>73</v>
      </c>
      <c r="C142" s="51">
        <f>'2'!D11</f>
        <v>0</v>
      </c>
      <c r="D142" s="51">
        <f>'2'!J11</f>
        <v>0</v>
      </c>
    </row>
    <row r="143" ht="42" spans="1:4">
      <c r="A143" s="7" t="s">
        <v>806</v>
      </c>
      <c r="B143" s="50" t="s">
        <v>75</v>
      </c>
      <c r="C143" s="51">
        <f>'2'!D12</f>
        <v>0</v>
      </c>
      <c r="D143" s="51">
        <f>'2'!J12</f>
        <v>0</v>
      </c>
    </row>
    <row r="144" ht="21" spans="1:4">
      <c r="A144" s="7" t="s">
        <v>807</v>
      </c>
      <c r="B144" s="50" t="s">
        <v>77</v>
      </c>
      <c r="C144" s="51">
        <f>'2'!D13</f>
        <v>0</v>
      </c>
      <c r="D144" s="51">
        <f>'2'!J13</f>
        <v>0</v>
      </c>
    </row>
    <row r="145" ht="21" spans="1:4">
      <c r="A145" s="7" t="s">
        <v>808</v>
      </c>
      <c r="B145" s="50" t="s">
        <v>79</v>
      </c>
      <c r="C145" s="51">
        <f>'2'!D14</f>
        <v>0</v>
      </c>
      <c r="D145" s="51">
        <f>'2'!J14</f>
        <v>0</v>
      </c>
    </row>
    <row r="146" ht="21" spans="1:4">
      <c r="A146" s="7" t="s">
        <v>809</v>
      </c>
      <c r="B146" s="50" t="s">
        <v>81</v>
      </c>
      <c r="C146" s="51">
        <f>'2'!D15</f>
        <v>0</v>
      </c>
      <c r="D146" s="51">
        <f>'2'!J15</f>
        <v>0</v>
      </c>
    </row>
    <row r="147" ht="21" spans="1:4">
      <c r="A147" s="7" t="s">
        <v>810</v>
      </c>
      <c r="B147" s="50" t="s">
        <v>83</v>
      </c>
      <c r="C147" s="51">
        <f>'2'!D16</f>
        <v>0</v>
      </c>
      <c r="D147" s="51">
        <f>'2'!J16</f>
        <v>0</v>
      </c>
    </row>
    <row r="148" ht="21" spans="1:4">
      <c r="A148" s="7" t="s">
        <v>811</v>
      </c>
      <c r="B148" s="50" t="s">
        <v>85</v>
      </c>
      <c r="C148" s="51">
        <f>'2'!D17</f>
        <v>0</v>
      </c>
      <c r="D148" s="51">
        <f>'2'!J17</f>
        <v>0</v>
      </c>
    </row>
    <row r="149" ht="21" spans="1:4">
      <c r="A149" s="7" t="s">
        <v>812</v>
      </c>
      <c r="B149" s="50" t="s">
        <v>87</v>
      </c>
      <c r="C149" s="51">
        <f>'2'!D18</f>
        <v>0</v>
      </c>
      <c r="D149" s="51">
        <f>'2'!J18</f>
        <v>0</v>
      </c>
    </row>
    <row r="150" ht="21" spans="1:4">
      <c r="A150" s="7" t="s">
        <v>813</v>
      </c>
      <c r="B150" s="50" t="s">
        <v>89</v>
      </c>
      <c r="C150" s="51">
        <f>'2'!D19</f>
        <v>0</v>
      </c>
      <c r="D150" s="51">
        <f>'2'!J19</f>
        <v>0</v>
      </c>
    </row>
    <row r="151" ht="21" spans="1:4">
      <c r="A151" s="7" t="s">
        <v>814</v>
      </c>
      <c r="B151" s="50" t="s">
        <v>91</v>
      </c>
      <c r="C151" s="51">
        <f>'2'!D20</f>
        <v>0</v>
      </c>
      <c r="D151" s="51">
        <f>'2'!J20</f>
        <v>0</v>
      </c>
    </row>
    <row r="152" ht="21" spans="1:4">
      <c r="A152" s="7" t="s">
        <v>815</v>
      </c>
      <c r="B152" s="50" t="s">
        <v>93</v>
      </c>
      <c r="C152" s="51">
        <f>'2'!D21</f>
        <v>0</v>
      </c>
      <c r="D152" s="51">
        <f>'2'!J21</f>
        <v>0</v>
      </c>
    </row>
    <row r="153" ht="21" spans="1:4">
      <c r="A153" s="7" t="s">
        <v>816</v>
      </c>
      <c r="B153" s="50" t="s">
        <v>95</v>
      </c>
      <c r="C153" s="51">
        <f>'2'!D22</f>
        <v>0</v>
      </c>
      <c r="D153" s="51">
        <f>'2'!J22</f>
        <v>0</v>
      </c>
    </row>
    <row r="154" ht="21" spans="1:4">
      <c r="A154" s="7" t="s">
        <v>817</v>
      </c>
      <c r="B154" s="50" t="s">
        <v>97</v>
      </c>
      <c r="C154" s="51">
        <f>'2'!D23</f>
        <v>0</v>
      </c>
      <c r="D154" s="51">
        <f>'2'!J23</f>
        <v>0</v>
      </c>
    </row>
    <row r="155" ht="21" spans="1:4">
      <c r="A155" s="7" t="s">
        <v>818</v>
      </c>
      <c r="B155" s="50" t="s">
        <v>99</v>
      </c>
      <c r="C155" s="51">
        <f>'2'!D24</f>
        <v>0</v>
      </c>
      <c r="D155" s="51">
        <f>'2'!J24</f>
        <v>0</v>
      </c>
    </row>
    <row r="156" ht="21" spans="1:4">
      <c r="A156" s="7" t="s">
        <v>819</v>
      </c>
      <c r="B156" s="50" t="s">
        <v>101</v>
      </c>
      <c r="C156" s="51">
        <f>'2'!D25</f>
        <v>0</v>
      </c>
      <c r="D156" s="51">
        <f>'2'!J25</f>
        <v>0</v>
      </c>
    </row>
    <row r="157" ht="21" spans="1:4">
      <c r="A157" s="7" t="s">
        <v>820</v>
      </c>
      <c r="B157" s="50" t="s">
        <v>103</v>
      </c>
      <c r="C157" s="51">
        <f>'2'!D26</f>
        <v>0</v>
      </c>
      <c r="D157" s="51">
        <f>'2'!J26</f>
        <v>0</v>
      </c>
    </row>
    <row r="158" ht="21" spans="1:4">
      <c r="A158" s="7" t="s">
        <v>821</v>
      </c>
      <c r="B158" s="52" t="s">
        <v>105</v>
      </c>
      <c r="C158" s="51">
        <f>'2'!D27</f>
        <v>0</v>
      </c>
      <c r="D158" s="51">
        <f>'2'!J27</f>
        <v>0</v>
      </c>
    </row>
    <row r="159" ht="21" spans="1:4">
      <c r="A159" s="7" t="s">
        <v>822</v>
      </c>
      <c r="B159" s="50" t="s">
        <v>107</v>
      </c>
      <c r="C159" s="51">
        <f>'2'!D28</f>
        <v>0</v>
      </c>
      <c r="D159" s="51">
        <f>'2'!J28</f>
        <v>0</v>
      </c>
    </row>
    <row r="160" ht="21" spans="1:4">
      <c r="A160" s="7" t="s">
        <v>823</v>
      </c>
      <c r="B160" s="50" t="s">
        <v>109</v>
      </c>
      <c r="C160" s="51">
        <f>'2'!D29</f>
        <v>0</v>
      </c>
      <c r="D160" s="51">
        <f>'2'!J29</f>
        <v>0</v>
      </c>
    </row>
    <row r="161" ht="21" spans="1:4">
      <c r="A161" s="7" t="s">
        <v>824</v>
      </c>
      <c r="B161" s="50" t="s">
        <v>111</v>
      </c>
      <c r="C161" s="51">
        <f>'2'!D30</f>
        <v>0</v>
      </c>
      <c r="D161" s="51">
        <f>'2'!J30</f>
        <v>0</v>
      </c>
    </row>
    <row r="162" ht="21.75" spans="1:4">
      <c r="A162" s="7" t="s">
        <v>825</v>
      </c>
      <c r="B162" s="53" t="s">
        <v>113</v>
      </c>
      <c r="C162" s="54">
        <f>'2'!D31</f>
        <v>0</v>
      </c>
      <c r="D162" s="54">
        <f>'2'!J31</f>
        <v>0</v>
      </c>
    </row>
    <row r="163" ht="21" spans="1:4">
      <c r="A163" s="7" t="s">
        <v>826</v>
      </c>
      <c r="B163" s="55" t="s">
        <v>827</v>
      </c>
      <c r="C163" s="49">
        <f>'3'!D6</f>
        <v>0</v>
      </c>
      <c r="D163" s="49">
        <f>'3'!J6</f>
        <v>0</v>
      </c>
    </row>
    <row r="164" ht="21" spans="1:4">
      <c r="A164" s="7" t="s">
        <v>828</v>
      </c>
      <c r="B164" s="56" t="s">
        <v>117</v>
      </c>
      <c r="C164" s="51">
        <f>'3'!D7</f>
        <v>0</v>
      </c>
      <c r="D164" s="51">
        <f>'3'!J7</f>
        <v>0</v>
      </c>
    </row>
    <row r="165" ht="21" spans="1:4">
      <c r="A165" s="7" t="s">
        <v>829</v>
      </c>
      <c r="B165" s="50" t="s">
        <v>119</v>
      </c>
      <c r="C165" s="51">
        <f>'3'!D8</f>
        <v>0</v>
      </c>
      <c r="D165" s="51">
        <f>'3'!J8</f>
        <v>0</v>
      </c>
    </row>
    <row r="166" ht="21" spans="1:4">
      <c r="A166" s="7" t="s">
        <v>830</v>
      </c>
      <c r="B166" s="50" t="s">
        <v>121</v>
      </c>
      <c r="C166" s="51">
        <f>'3'!D9</f>
        <v>0</v>
      </c>
      <c r="D166" s="51">
        <f>'3'!J9</f>
        <v>0</v>
      </c>
    </row>
    <row r="167" ht="21" spans="1:4">
      <c r="A167" s="7" t="s">
        <v>831</v>
      </c>
      <c r="B167" s="50" t="s">
        <v>123</v>
      </c>
      <c r="C167" s="51">
        <f>'3'!D10</f>
        <v>0</v>
      </c>
      <c r="D167" s="51">
        <f>'3'!J10</f>
        <v>0</v>
      </c>
    </row>
    <row r="168" ht="21" spans="1:4">
      <c r="A168" s="7" t="s">
        <v>832</v>
      </c>
      <c r="B168" s="50" t="s">
        <v>125</v>
      </c>
      <c r="C168" s="51">
        <f>'3'!D11</f>
        <v>0</v>
      </c>
      <c r="D168" s="51">
        <f>'3'!J11</f>
        <v>0</v>
      </c>
    </row>
    <row r="169" ht="21" spans="1:4">
      <c r="A169" s="7" t="s">
        <v>833</v>
      </c>
      <c r="B169" s="50" t="s">
        <v>127</v>
      </c>
      <c r="C169" s="51">
        <f>'3'!D12</f>
        <v>0</v>
      </c>
      <c r="D169" s="51">
        <f>'3'!J12</f>
        <v>0</v>
      </c>
    </row>
    <row r="170" ht="21" spans="1:4">
      <c r="A170" s="7" t="s">
        <v>834</v>
      </c>
      <c r="B170" s="50" t="s">
        <v>129</v>
      </c>
      <c r="C170" s="51">
        <f>'3'!D13</f>
        <v>0</v>
      </c>
      <c r="D170" s="51">
        <f>'3'!J13</f>
        <v>0</v>
      </c>
    </row>
    <row r="171" ht="21" spans="1:4">
      <c r="A171" s="7" t="s">
        <v>835</v>
      </c>
      <c r="B171" s="50" t="s">
        <v>131</v>
      </c>
      <c r="C171" s="51">
        <f>'3'!D14</f>
        <v>0</v>
      </c>
      <c r="D171" s="51">
        <f>'3'!J14</f>
        <v>0</v>
      </c>
    </row>
    <row r="172" ht="21" spans="1:4">
      <c r="A172" s="7" t="s">
        <v>836</v>
      </c>
      <c r="B172" s="50" t="s">
        <v>133</v>
      </c>
      <c r="C172" s="51">
        <f>'3'!D15</f>
        <v>0</v>
      </c>
      <c r="D172" s="51">
        <f>'3'!J15</f>
        <v>0</v>
      </c>
    </row>
    <row r="173" ht="21" spans="1:4">
      <c r="A173" s="7" t="s">
        <v>837</v>
      </c>
      <c r="B173" s="50" t="s">
        <v>135</v>
      </c>
      <c r="C173" s="51">
        <f>'3'!D16</f>
        <v>0</v>
      </c>
      <c r="D173" s="51">
        <f>'3'!J16</f>
        <v>0</v>
      </c>
    </row>
    <row r="174" ht="21" spans="1:4">
      <c r="A174" s="7" t="s">
        <v>838</v>
      </c>
      <c r="B174" s="50" t="s">
        <v>137</v>
      </c>
      <c r="C174" s="51">
        <f>'3'!D17</f>
        <v>0</v>
      </c>
      <c r="D174" s="51">
        <f>'3'!J17</f>
        <v>0</v>
      </c>
    </row>
    <row r="175" ht="21" spans="1:4">
      <c r="A175" s="7" t="s">
        <v>839</v>
      </c>
      <c r="B175" s="50" t="s">
        <v>139</v>
      </c>
      <c r="C175" s="51">
        <f>'3'!D18</f>
        <v>0</v>
      </c>
      <c r="D175" s="51">
        <f>'3'!J18</f>
        <v>0</v>
      </c>
    </row>
    <row r="176" ht="21" spans="1:4">
      <c r="A176" s="7" t="s">
        <v>840</v>
      </c>
      <c r="B176" s="50" t="s">
        <v>141</v>
      </c>
      <c r="C176" s="51">
        <f>'3'!D19</f>
        <v>0</v>
      </c>
      <c r="D176" s="51">
        <f>'3'!J19</f>
        <v>0</v>
      </c>
    </row>
    <row r="177" ht="21" spans="1:4">
      <c r="A177" s="7" t="s">
        <v>841</v>
      </c>
      <c r="B177" s="50" t="s">
        <v>143</v>
      </c>
      <c r="C177" s="51">
        <f>'3'!D20</f>
        <v>0</v>
      </c>
      <c r="D177" s="51">
        <f>'3'!J20</f>
        <v>0</v>
      </c>
    </row>
    <row r="178" ht="21" spans="1:4">
      <c r="A178" s="7" t="s">
        <v>842</v>
      </c>
      <c r="B178" s="50" t="s">
        <v>145</v>
      </c>
      <c r="C178" s="51">
        <f>'3'!D21</f>
        <v>0</v>
      </c>
      <c r="D178" s="51">
        <f>'3'!J21</f>
        <v>0</v>
      </c>
    </row>
    <row r="179" ht="21" spans="1:4">
      <c r="A179" s="7" t="s">
        <v>843</v>
      </c>
      <c r="B179" s="50" t="s">
        <v>147</v>
      </c>
      <c r="C179" s="51">
        <f>'3'!D22</f>
        <v>0</v>
      </c>
      <c r="D179" s="51">
        <f>'3'!J22</f>
        <v>0</v>
      </c>
    </row>
    <row r="180" ht="21" spans="1:4">
      <c r="A180" s="7" t="s">
        <v>844</v>
      </c>
      <c r="B180" s="50" t="s">
        <v>149</v>
      </c>
      <c r="C180" s="51">
        <f>'3'!D23</f>
        <v>0</v>
      </c>
      <c r="D180" s="51">
        <f>'3'!J23</f>
        <v>0</v>
      </c>
    </row>
    <row r="181" ht="21" spans="1:4">
      <c r="A181" s="7" t="s">
        <v>845</v>
      </c>
      <c r="B181" s="52" t="s">
        <v>151</v>
      </c>
      <c r="C181" s="51">
        <f>'3'!D24</f>
        <v>0</v>
      </c>
      <c r="D181" s="51">
        <f>'3'!J24</f>
        <v>0</v>
      </c>
    </row>
    <row r="182" ht="21" spans="1:4">
      <c r="A182" s="7" t="s">
        <v>846</v>
      </c>
      <c r="B182" s="50" t="s">
        <v>153</v>
      </c>
      <c r="C182" s="51">
        <f>'3'!D25</f>
        <v>0</v>
      </c>
      <c r="D182" s="51">
        <f>'3'!J25</f>
        <v>0</v>
      </c>
    </row>
    <row r="183" ht="21" spans="1:4">
      <c r="A183" s="7" t="s">
        <v>847</v>
      </c>
      <c r="B183" s="57" t="s">
        <v>155</v>
      </c>
      <c r="C183" s="51">
        <f>'3'!D26</f>
        <v>0</v>
      </c>
      <c r="D183" s="51">
        <f>'3'!J26</f>
        <v>0</v>
      </c>
    </row>
    <row r="184" ht="21" spans="1:4">
      <c r="A184" s="7" t="s">
        <v>848</v>
      </c>
      <c r="B184" s="50" t="s">
        <v>157</v>
      </c>
      <c r="C184" s="51">
        <f>'3'!D27</f>
        <v>0</v>
      </c>
      <c r="D184" s="51">
        <f>'3'!J27</f>
        <v>0</v>
      </c>
    </row>
    <row r="185" ht="21" spans="1:4">
      <c r="A185" s="7" t="s">
        <v>849</v>
      </c>
      <c r="B185" s="50" t="s">
        <v>159</v>
      </c>
      <c r="C185" s="51">
        <f>'3'!D28</f>
        <v>0</v>
      </c>
      <c r="D185" s="51">
        <f>'3'!J28</f>
        <v>0</v>
      </c>
    </row>
    <row r="186" ht="21" spans="1:4">
      <c r="A186" s="7" t="s">
        <v>850</v>
      </c>
      <c r="B186" s="57" t="s">
        <v>161</v>
      </c>
      <c r="C186" s="51">
        <f>'3'!D29</f>
        <v>0</v>
      </c>
      <c r="D186" s="51">
        <f>'3'!J29</f>
        <v>0</v>
      </c>
    </row>
    <row r="187" ht="21.75" spans="1:4">
      <c r="A187" s="7" t="s">
        <v>851</v>
      </c>
      <c r="B187" s="53" t="s">
        <v>163</v>
      </c>
      <c r="C187" s="54">
        <f>'3'!D30</f>
        <v>0</v>
      </c>
      <c r="D187" s="54">
        <f>'3'!J30</f>
        <v>0</v>
      </c>
    </row>
    <row r="188" ht="21" spans="1:4">
      <c r="A188" s="7" t="s">
        <v>852</v>
      </c>
      <c r="B188" s="58" t="s">
        <v>853</v>
      </c>
      <c r="C188" s="49">
        <f>'4'!D6</f>
        <v>0</v>
      </c>
      <c r="D188" s="49">
        <f>'4'!J6</f>
        <v>0</v>
      </c>
    </row>
    <row r="189" ht="21" spans="1:4">
      <c r="A189" s="7" t="s">
        <v>854</v>
      </c>
      <c r="B189" s="50" t="s">
        <v>167</v>
      </c>
      <c r="C189" s="49">
        <f>'4'!D7</f>
        <v>0</v>
      </c>
      <c r="D189" s="49">
        <f>'4'!J7</f>
        <v>0</v>
      </c>
    </row>
    <row r="190" ht="21" spans="1:4">
      <c r="A190" s="7" t="s">
        <v>855</v>
      </c>
      <c r="B190" s="56" t="s">
        <v>169</v>
      </c>
      <c r="C190" s="49">
        <f>'4'!D8</f>
        <v>0</v>
      </c>
      <c r="D190" s="49">
        <f>'4'!J8</f>
        <v>0</v>
      </c>
    </row>
    <row r="191" ht="21" spans="1:4">
      <c r="A191" s="7" t="s">
        <v>856</v>
      </c>
      <c r="B191" s="50" t="s">
        <v>171</v>
      </c>
      <c r="C191" s="49">
        <f>'4'!D9</f>
        <v>0</v>
      </c>
      <c r="D191" s="49">
        <f>'4'!J9</f>
        <v>0</v>
      </c>
    </row>
    <row r="192" ht="21" spans="1:4">
      <c r="A192" s="7" t="s">
        <v>857</v>
      </c>
      <c r="B192" s="50" t="s">
        <v>173</v>
      </c>
      <c r="C192" s="49">
        <f>'4'!D10</f>
        <v>0</v>
      </c>
      <c r="D192" s="49">
        <f>'4'!J10</f>
        <v>0</v>
      </c>
    </row>
    <row r="193" ht="21" spans="1:4">
      <c r="A193" s="7" t="s">
        <v>858</v>
      </c>
      <c r="B193" s="50" t="s">
        <v>175</v>
      </c>
      <c r="C193" s="49">
        <f>'4'!D11</f>
        <v>0</v>
      </c>
      <c r="D193" s="49">
        <f>'4'!J11</f>
        <v>0</v>
      </c>
    </row>
    <row r="194" ht="21" spans="1:4">
      <c r="A194" s="7" t="s">
        <v>859</v>
      </c>
      <c r="B194" s="50" t="s">
        <v>177</v>
      </c>
      <c r="C194" s="49">
        <f>'4'!D12</f>
        <v>0</v>
      </c>
      <c r="D194" s="49">
        <f>'4'!J12</f>
        <v>0</v>
      </c>
    </row>
    <row r="195" ht="21" spans="1:4">
      <c r="A195" s="7" t="s">
        <v>860</v>
      </c>
      <c r="B195" s="50" t="s">
        <v>179</v>
      </c>
      <c r="C195" s="49">
        <f>'4'!D13</f>
        <v>0</v>
      </c>
      <c r="D195" s="49">
        <f>'4'!J13</f>
        <v>0</v>
      </c>
    </row>
    <row r="196" ht="21" spans="1:4">
      <c r="A196" s="7" t="s">
        <v>861</v>
      </c>
      <c r="B196" s="50" t="s">
        <v>181</v>
      </c>
      <c r="C196" s="49">
        <f>'4'!D14</f>
        <v>0</v>
      </c>
      <c r="D196" s="49">
        <f>'4'!J14</f>
        <v>0</v>
      </c>
    </row>
    <row r="197" ht="21" spans="1:4">
      <c r="A197" s="7" t="s">
        <v>862</v>
      </c>
      <c r="B197" s="50" t="s">
        <v>183</v>
      </c>
      <c r="C197" s="49">
        <f>'4'!D15</f>
        <v>0</v>
      </c>
      <c r="D197" s="49">
        <f>'4'!J15</f>
        <v>0</v>
      </c>
    </row>
    <row r="198" ht="21" spans="1:4">
      <c r="A198" s="7" t="s">
        <v>863</v>
      </c>
      <c r="B198" s="50" t="s">
        <v>185</v>
      </c>
      <c r="C198" s="49">
        <f>'4'!D16</f>
        <v>0</v>
      </c>
      <c r="D198" s="49">
        <f>'4'!J16</f>
        <v>0</v>
      </c>
    </row>
    <row r="199" ht="21" spans="1:4">
      <c r="A199" s="7" t="s">
        <v>864</v>
      </c>
      <c r="B199" s="50" t="s">
        <v>187</v>
      </c>
      <c r="C199" s="49">
        <f>'4'!D17</f>
        <v>0</v>
      </c>
      <c r="D199" s="49">
        <f>'4'!J17</f>
        <v>0</v>
      </c>
    </row>
    <row r="200" ht="21" spans="1:4">
      <c r="A200" s="7" t="s">
        <v>865</v>
      </c>
      <c r="B200" s="50" t="s">
        <v>189</v>
      </c>
      <c r="C200" s="49">
        <f>'4'!D18</f>
        <v>0</v>
      </c>
      <c r="D200" s="49">
        <f>'4'!J18</f>
        <v>0</v>
      </c>
    </row>
    <row r="201" ht="21" spans="1:4">
      <c r="A201" s="7" t="s">
        <v>866</v>
      </c>
      <c r="B201" s="50" t="s">
        <v>191</v>
      </c>
      <c r="C201" s="49">
        <f>'4'!D19</f>
        <v>0</v>
      </c>
      <c r="D201" s="49">
        <f>'4'!J19</f>
        <v>0</v>
      </c>
    </row>
    <row r="202" ht="21" spans="1:4">
      <c r="A202" s="7" t="s">
        <v>867</v>
      </c>
      <c r="B202" s="56" t="s">
        <v>193</v>
      </c>
      <c r="C202" s="49">
        <f>'4'!D20</f>
        <v>0</v>
      </c>
      <c r="D202" s="49">
        <f>'4'!J20</f>
        <v>0</v>
      </c>
    </row>
    <row r="203" ht="21" spans="1:4">
      <c r="A203" s="7" t="s">
        <v>868</v>
      </c>
      <c r="B203" s="50" t="s">
        <v>195</v>
      </c>
      <c r="C203" s="49">
        <f>'4'!D21</f>
        <v>0</v>
      </c>
      <c r="D203" s="49">
        <f>'4'!J21</f>
        <v>0</v>
      </c>
    </row>
    <row r="204" ht="21" spans="1:4">
      <c r="A204" s="7" t="s">
        <v>869</v>
      </c>
      <c r="B204" s="50" t="s">
        <v>197</v>
      </c>
      <c r="C204" s="49">
        <f>'4'!D22</f>
        <v>0</v>
      </c>
      <c r="D204" s="49">
        <f>'4'!J22</f>
        <v>0</v>
      </c>
    </row>
    <row r="205" ht="21" spans="1:4">
      <c r="A205" s="7" t="s">
        <v>870</v>
      </c>
      <c r="B205" s="50" t="s">
        <v>199</v>
      </c>
      <c r="C205" s="49">
        <f>'4'!D23</f>
        <v>0</v>
      </c>
      <c r="D205" s="49">
        <f>'4'!J23</f>
        <v>0</v>
      </c>
    </row>
    <row r="206" ht="21" spans="1:4">
      <c r="A206" s="7" t="s">
        <v>871</v>
      </c>
      <c r="B206" s="50" t="s">
        <v>201</v>
      </c>
      <c r="C206" s="49">
        <f>'4'!D24</f>
        <v>0</v>
      </c>
      <c r="D206" s="49">
        <f>'4'!J24</f>
        <v>0</v>
      </c>
    </row>
    <row r="207" ht="31.5" spans="1:4">
      <c r="A207" s="7" t="s">
        <v>872</v>
      </c>
      <c r="B207" s="56" t="s">
        <v>203</v>
      </c>
      <c r="C207" s="49">
        <f>'4'!D25</f>
        <v>0</v>
      </c>
      <c r="D207" s="49">
        <f>'4'!J25</f>
        <v>0</v>
      </c>
    </row>
    <row r="208" ht="21" spans="1:4">
      <c r="A208" s="7" t="s">
        <v>873</v>
      </c>
      <c r="B208" s="50" t="s">
        <v>205</v>
      </c>
      <c r="C208" s="49">
        <f>'4'!D26</f>
        <v>0</v>
      </c>
      <c r="D208" s="49">
        <f>'4'!J26</f>
        <v>0</v>
      </c>
    </row>
    <row r="209" ht="21" spans="1:4">
      <c r="A209" s="7" t="s">
        <v>874</v>
      </c>
      <c r="B209" s="52" t="s">
        <v>207</v>
      </c>
      <c r="C209" s="49">
        <f>'4'!D27</f>
        <v>0</v>
      </c>
      <c r="D209" s="49">
        <f>'4'!J27</f>
        <v>0</v>
      </c>
    </row>
    <row r="210" ht="21" spans="1:4">
      <c r="A210" s="7" t="s">
        <v>875</v>
      </c>
      <c r="B210" s="52" t="s">
        <v>209</v>
      </c>
      <c r="C210" s="49">
        <f>'4'!D28</f>
        <v>0</v>
      </c>
      <c r="D210" s="49">
        <f>'4'!J28</f>
        <v>0</v>
      </c>
    </row>
    <row r="211" ht="21" spans="1:4">
      <c r="A211" s="7" t="s">
        <v>876</v>
      </c>
      <c r="B211" s="52" t="s">
        <v>211</v>
      </c>
      <c r="C211" s="49">
        <f>'4'!D29</f>
        <v>0</v>
      </c>
      <c r="D211" s="49">
        <f>'4'!J29</f>
        <v>0</v>
      </c>
    </row>
    <row r="212" ht="21" spans="1:4">
      <c r="A212" s="7" t="s">
        <v>877</v>
      </c>
      <c r="B212" s="50" t="s">
        <v>213</v>
      </c>
      <c r="C212" s="49">
        <f>'4'!D30</f>
        <v>0</v>
      </c>
      <c r="D212" s="49">
        <f>'4'!J30</f>
        <v>0</v>
      </c>
    </row>
    <row r="213" ht="21" spans="1:4">
      <c r="A213" s="7" t="s">
        <v>878</v>
      </c>
      <c r="B213" s="50" t="s">
        <v>215</v>
      </c>
      <c r="C213" s="49">
        <f>'4'!D31</f>
        <v>0</v>
      </c>
      <c r="D213" s="49">
        <f>'4'!J31</f>
        <v>0</v>
      </c>
    </row>
    <row r="214" ht="21" spans="1:4">
      <c r="A214" s="7" t="s">
        <v>879</v>
      </c>
      <c r="B214" s="50" t="s">
        <v>217</v>
      </c>
      <c r="C214" s="49">
        <f>'4'!D32</f>
        <v>1</v>
      </c>
      <c r="D214" s="49">
        <f>'4'!J32</f>
        <v>1</v>
      </c>
    </row>
    <row r="215" ht="21" spans="1:4">
      <c r="A215" s="7" t="s">
        <v>880</v>
      </c>
      <c r="B215" s="52" t="s">
        <v>219</v>
      </c>
      <c r="C215" s="49">
        <f>'4'!D33</f>
        <v>0</v>
      </c>
      <c r="D215" s="49">
        <f>'4'!J33</f>
        <v>0</v>
      </c>
    </row>
    <row r="216" ht="21.75" spans="1:4">
      <c r="A216" s="7" t="s">
        <v>881</v>
      </c>
      <c r="B216" s="53" t="s">
        <v>221</v>
      </c>
      <c r="C216" s="49">
        <f>'4'!D34</f>
        <v>0</v>
      </c>
      <c r="D216" s="49">
        <f>'4'!J34</f>
        <v>0</v>
      </c>
    </row>
    <row r="217" ht="21" spans="1:4">
      <c r="A217" s="7" t="s">
        <v>882</v>
      </c>
      <c r="B217" s="56" t="s">
        <v>883</v>
      </c>
      <c r="C217" s="49">
        <f>'5'!D6</f>
        <v>0</v>
      </c>
      <c r="D217" s="49">
        <f>'5'!J6</f>
        <v>0</v>
      </c>
    </row>
    <row r="218" ht="21" spans="1:4">
      <c r="A218" s="7" t="s">
        <v>884</v>
      </c>
      <c r="B218" s="50" t="s">
        <v>225</v>
      </c>
      <c r="C218" s="51">
        <f>'5'!D7</f>
        <v>0</v>
      </c>
      <c r="D218" s="49">
        <f>'5'!J7</f>
        <v>0</v>
      </c>
    </row>
    <row r="219" ht="21" spans="1:4">
      <c r="A219" s="7" t="s">
        <v>885</v>
      </c>
      <c r="B219" s="50" t="s">
        <v>227</v>
      </c>
      <c r="C219" s="51">
        <f>'5'!D8</f>
        <v>0</v>
      </c>
      <c r="D219" s="49">
        <f>'5'!J8</f>
        <v>0</v>
      </c>
    </row>
    <row r="220" ht="21" spans="1:4">
      <c r="A220" s="7" t="s">
        <v>886</v>
      </c>
      <c r="B220" s="50" t="s">
        <v>229</v>
      </c>
      <c r="C220" s="51">
        <f>'5'!D9</f>
        <v>0</v>
      </c>
      <c r="D220" s="49">
        <f>'5'!J9</f>
        <v>0</v>
      </c>
    </row>
    <row r="221" ht="21" spans="1:4">
      <c r="A221" s="7" t="s">
        <v>887</v>
      </c>
      <c r="B221" s="50" t="s">
        <v>231</v>
      </c>
      <c r="C221" s="51">
        <f>'5'!D10</f>
        <v>0</v>
      </c>
      <c r="D221" s="49">
        <f>'5'!J10</f>
        <v>0</v>
      </c>
    </row>
    <row r="222" ht="21" spans="1:4">
      <c r="A222" s="7" t="s">
        <v>888</v>
      </c>
      <c r="B222" s="50" t="s">
        <v>233</v>
      </c>
      <c r="C222" s="51">
        <f>'5'!D11</f>
        <v>0</v>
      </c>
      <c r="D222" s="49">
        <f>'5'!J11</f>
        <v>0</v>
      </c>
    </row>
    <row r="223" ht="21" spans="1:4">
      <c r="A223" s="7" t="s">
        <v>889</v>
      </c>
      <c r="B223" s="50" t="s">
        <v>235</v>
      </c>
      <c r="C223" s="51">
        <f>'5'!D12</f>
        <v>0</v>
      </c>
      <c r="D223" s="49">
        <f>'5'!J12</f>
        <v>0</v>
      </c>
    </row>
    <row r="224" ht="21" spans="1:4">
      <c r="A224" s="7" t="s">
        <v>890</v>
      </c>
      <c r="B224" s="50" t="s">
        <v>237</v>
      </c>
      <c r="C224" s="51">
        <f>'5'!D13</f>
        <v>0</v>
      </c>
      <c r="D224" s="49">
        <f>'5'!J13</f>
        <v>0</v>
      </c>
    </row>
    <row r="225" ht="21" spans="1:4">
      <c r="A225" s="7" t="s">
        <v>891</v>
      </c>
      <c r="B225" s="50" t="s">
        <v>239</v>
      </c>
      <c r="C225" s="51">
        <f>'5'!D14</f>
        <v>0</v>
      </c>
      <c r="D225" s="49">
        <f>'5'!J14</f>
        <v>0</v>
      </c>
    </row>
    <row r="226" ht="21" spans="1:4">
      <c r="A226" s="7" t="s">
        <v>892</v>
      </c>
      <c r="B226" s="50" t="s">
        <v>241</v>
      </c>
      <c r="C226" s="51">
        <f>'5'!D15</f>
        <v>0</v>
      </c>
      <c r="D226" s="49">
        <f>'5'!J15</f>
        <v>0</v>
      </c>
    </row>
    <row r="227" ht="21" spans="1:4">
      <c r="A227" s="7" t="s">
        <v>893</v>
      </c>
      <c r="B227" s="50" t="s">
        <v>243</v>
      </c>
      <c r="C227" s="51">
        <f>'5'!D16</f>
        <v>0</v>
      </c>
      <c r="D227" s="49">
        <f>'5'!J16</f>
        <v>0</v>
      </c>
    </row>
    <row r="228" ht="21" spans="1:4">
      <c r="A228" s="7" t="s">
        <v>894</v>
      </c>
      <c r="B228" s="50" t="s">
        <v>245</v>
      </c>
      <c r="C228" s="51">
        <f>'5'!D17</f>
        <v>0</v>
      </c>
      <c r="D228" s="49">
        <f>'5'!J17</f>
        <v>0</v>
      </c>
    </row>
    <row r="229" ht="21" spans="1:4">
      <c r="A229" s="7" t="s">
        <v>895</v>
      </c>
      <c r="B229" s="50" t="s">
        <v>247</v>
      </c>
      <c r="C229" s="51">
        <f>'5'!D18</f>
        <v>0</v>
      </c>
      <c r="D229" s="49">
        <f>'5'!J18</f>
        <v>0</v>
      </c>
    </row>
    <row r="230" ht="21.75" spans="1:4">
      <c r="A230" s="7" t="s">
        <v>896</v>
      </c>
      <c r="B230" s="50" t="s">
        <v>249</v>
      </c>
      <c r="C230" s="51">
        <f>'5'!D19</f>
        <v>0</v>
      </c>
      <c r="D230" s="49">
        <f>'5'!J19</f>
        <v>0</v>
      </c>
    </row>
    <row r="231" ht="21" spans="1:4">
      <c r="A231" s="7" t="s">
        <v>897</v>
      </c>
      <c r="B231" s="59" t="s">
        <v>251</v>
      </c>
      <c r="C231" s="51">
        <f>'5'!D20</f>
        <v>0</v>
      </c>
      <c r="D231" s="49">
        <f>'5'!J20</f>
        <v>0</v>
      </c>
    </row>
    <row r="232" ht="21" spans="1:4">
      <c r="A232" s="7" t="s">
        <v>898</v>
      </c>
      <c r="B232" s="56" t="s">
        <v>253</v>
      </c>
      <c r="C232" s="51">
        <f>'5'!D21</f>
        <v>0</v>
      </c>
      <c r="D232" s="49">
        <f>'5'!J21</f>
        <v>0</v>
      </c>
    </row>
    <row r="233" spans="1:4">
      <c r="A233" s="7" t="s">
        <v>899</v>
      </c>
      <c r="B233" s="50" t="s">
        <v>900</v>
      </c>
      <c r="C233" s="51">
        <f>'5'!D22</f>
        <v>0</v>
      </c>
      <c r="D233" s="49">
        <f>'5'!J22</f>
        <v>0</v>
      </c>
    </row>
    <row r="234" ht="21" spans="1:4">
      <c r="A234" s="7" t="s">
        <v>901</v>
      </c>
      <c r="B234" s="50" t="s">
        <v>256</v>
      </c>
      <c r="C234" s="51">
        <f>'5'!D23</f>
        <v>0</v>
      </c>
      <c r="D234" s="49">
        <f>'5'!J23</f>
        <v>0</v>
      </c>
    </row>
    <row r="235" ht="42" spans="1:4">
      <c r="A235" s="7" t="s">
        <v>902</v>
      </c>
      <c r="B235" s="50" t="s">
        <v>903</v>
      </c>
      <c r="C235" s="51">
        <f>'5'!D24</f>
        <v>0</v>
      </c>
      <c r="D235" s="49">
        <f>'5'!J24</f>
        <v>0</v>
      </c>
    </row>
    <row r="236" ht="21" spans="1:4">
      <c r="A236" s="7" t="s">
        <v>904</v>
      </c>
      <c r="B236" s="50" t="s">
        <v>260</v>
      </c>
      <c r="C236" s="51">
        <f>'5'!D25</f>
        <v>0</v>
      </c>
      <c r="D236" s="49">
        <f>'5'!J25</f>
        <v>0</v>
      </c>
    </row>
    <row r="237" ht="42" spans="1:4">
      <c r="A237" s="7" t="s">
        <v>905</v>
      </c>
      <c r="B237" s="56" t="s">
        <v>262</v>
      </c>
      <c r="C237" s="51">
        <f>'5'!D26</f>
        <v>0</v>
      </c>
      <c r="D237" s="49">
        <f>'5'!J26</f>
        <v>0</v>
      </c>
    </row>
    <row r="238" ht="31.5" spans="1:4">
      <c r="A238" s="7" t="s">
        <v>906</v>
      </c>
      <c r="B238" s="50" t="s">
        <v>264</v>
      </c>
      <c r="C238" s="51">
        <f>'5'!D27</f>
        <v>0</v>
      </c>
      <c r="D238" s="49">
        <f>'5'!J27</f>
        <v>0</v>
      </c>
    </row>
    <row r="239" ht="21" spans="1:4">
      <c r="A239" s="7" t="s">
        <v>907</v>
      </c>
      <c r="B239" s="50" t="s">
        <v>266</v>
      </c>
      <c r="C239" s="51">
        <f>'5'!D28</f>
        <v>0</v>
      </c>
      <c r="D239" s="49">
        <f>'5'!J28</f>
        <v>0</v>
      </c>
    </row>
    <row r="240" ht="21" spans="1:4">
      <c r="A240" s="7" t="s">
        <v>908</v>
      </c>
      <c r="B240" s="50" t="s">
        <v>268</v>
      </c>
      <c r="C240" s="51">
        <f>'5'!D29</f>
        <v>0</v>
      </c>
      <c r="D240" s="49">
        <f>'5'!J29</f>
        <v>0</v>
      </c>
    </row>
    <row r="241" ht="32.25" spans="1:4">
      <c r="A241" s="7" t="s">
        <v>909</v>
      </c>
      <c r="B241" s="50" t="s">
        <v>270</v>
      </c>
      <c r="C241" s="51">
        <f>'5'!D30</f>
        <v>0</v>
      </c>
      <c r="D241" s="49">
        <f>'5'!J30</f>
        <v>0</v>
      </c>
    </row>
    <row r="242" ht="21" spans="1:4">
      <c r="A242" s="7" t="s">
        <v>910</v>
      </c>
      <c r="B242" s="59" t="s">
        <v>911</v>
      </c>
      <c r="C242" s="51">
        <f>'6'!D9</f>
        <v>2</v>
      </c>
      <c r="D242" s="51">
        <f>'6'!J9</f>
        <v>1</v>
      </c>
    </row>
    <row r="243" ht="21" spans="1:4">
      <c r="A243" s="7" t="s">
        <v>912</v>
      </c>
      <c r="B243" s="56" t="s">
        <v>73</v>
      </c>
      <c r="C243" s="51">
        <f>'6'!D10</f>
        <v>1</v>
      </c>
      <c r="D243" s="51">
        <f>'6'!J10</f>
        <v>1</v>
      </c>
    </row>
    <row r="244" ht="42" spans="1:4">
      <c r="A244" s="7" t="s">
        <v>913</v>
      </c>
      <c r="B244" s="50" t="s">
        <v>277</v>
      </c>
      <c r="C244" s="51">
        <f>'6'!D11</f>
        <v>0</v>
      </c>
      <c r="D244" s="51">
        <f>'6'!J11</f>
        <v>0</v>
      </c>
    </row>
    <row r="245" ht="21" spans="1:4">
      <c r="A245" s="7" t="s">
        <v>914</v>
      </c>
      <c r="B245" s="50" t="s">
        <v>279</v>
      </c>
      <c r="C245" s="51">
        <f>'6'!D12</f>
        <v>0</v>
      </c>
      <c r="D245" s="51">
        <f>'6'!J12</f>
        <v>0</v>
      </c>
    </row>
    <row r="246" ht="21" spans="1:4">
      <c r="A246" s="7" t="s">
        <v>915</v>
      </c>
      <c r="B246" s="50" t="s">
        <v>281</v>
      </c>
      <c r="C246" s="51">
        <f>'6'!D13</f>
        <v>0</v>
      </c>
      <c r="D246" s="51">
        <f>'6'!J13</f>
        <v>0</v>
      </c>
    </row>
    <row r="247" ht="21" spans="1:4">
      <c r="A247" s="7" t="s">
        <v>916</v>
      </c>
      <c r="B247" s="50" t="s">
        <v>283</v>
      </c>
      <c r="C247" s="51">
        <f>'6'!D14</f>
        <v>0</v>
      </c>
      <c r="D247" s="51">
        <f>'6'!J14</f>
        <v>0</v>
      </c>
    </row>
    <row r="248" ht="21" spans="1:4">
      <c r="A248" s="7" t="s">
        <v>917</v>
      </c>
      <c r="B248" s="56" t="s">
        <v>285</v>
      </c>
      <c r="C248" s="51">
        <f>'6'!D15</f>
        <v>0</v>
      </c>
      <c r="D248" s="51">
        <f>'6'!J15</f>
        <v>0</v>
      </c>
    </row>
    <row r="249" ht="21" spans="1:4">
      <c r="A249" s="7" t="s">
        <v>918</v>
      </c>
      <c r="B249" s="50" t="s">
        <v>287</v>
      </c>
      <c r="C249" s="51">
        <f>'6'!D16</f>
        <v>0</v>
      </c>
      <c r="D249" s="51">
        <f>'6'!J16</f>
        <v>0</v>
      </c>
    </row>
    <row r="250" ht="21" spans="1:4">
      <c r="A250" s="7" t="s">
        <v>919</v>
      </c>
      <c r="B250" s="50" t="s">
        <v>289</v>
      </c>
      <c r="C250" s="51">
        <f>'6'!D17</f>
        <v>0</v>
      </c>
      <c r="D250" s="51">
        <f>'6'!J17</f>
        <v>0</v>
      </c>
    </row>
    <row r="251" ht="21" spans="1:4">
      <c r="A251" s="7" t="s">
        <v>920</v>
      </c>
      <c r="B251" s="50" t="s">
        <v>291</v>
      </c>
      <c r="C251" s="51">
        <f>'6'!D18</f>
        <v>0</v>
      </c>
      <c r="D251" s="51">
        <f>'6'!J18</f>
        <v>0</v>
      </c>
    </row>
    <row r="252" ht="21" spans="1:4">
      <c r="A252" s="7" t="s">
        <v>921</v>
      </c>
      <c r="B252" s="50" t="s">
        <v>293</v>
      </c>
      <c r="C252" s="51">
        <f>'6'!D19</f>
        <v>1</v>
      </c>
      <c r="D252" s="51">
        <f>'6'!J19</f>
        <v>1</v>
      </c>
    </row>
    <row r="253" ht="21" spans="1:4">
      <c r="A253" s="7" t="s">
        <v>922</v>
      </c>
      <c r="B253" s="58" t="s">
        <v>295</v>
      </c>
      <c r="C253" s="51">
        <f>'6'!D20</f>
        <v>1</v>
      </c>
      <c r="D253" s="51">
        <f>'6'!J20</f>
        <v>0</v>
      </c>
    </row>
    <row r="254" ht="21" spans="1:4">
      <c r="A254" s="7" t="s">
        <v>923</v>
      </c>
      <c r="B254" s="50" t="s">
        <v>297</v>
      </c>
      <c r="C254" s="51">
        <f>'6'!D21</f>
        <v>0</v>
      </c>
      <c r="D254" s="51">
        <f>'6'!J21</f>
        <v>0</v>
      </c>
    </row>
    <row r="255" ht="21" spans="1:4">
      <c r="A255" s="7" t="s">
        <v>924</v>
      </c>
      <c r="B255" s="50" t="s">
        <v>299</v>
      </c>
      <c r="C255" s="51">
        <f>'6'!D22</f>
        <v>0</v>
      </c>
      <c r="D255" s="51">
        <f>'6'!J22</f>
        <v>0</v>
      </c>
    </row>
    <row r="256" ht="21" spans="1:4">
      <c r="A256" s="7" t="s">
        <v>925</v>
      </c>
      <c r="B256" s="50" t="s">
        <v>301</v>
      </c>
      <c r="C256" s="51">
        <f>'6'!D23</f>
        <v>0</v>
      </c>
      <c r="D256" s="51">
        <f>'6'!J23</f>
        <v>0</v>
      </c>
    </row>
    <row r="257" ht="21" spans="1:4">
      <c r="A257" s="7" t="s">
        <v>926</v>
      </c>
      <c r="B257" s="56" t="s">
        <v>303</v>
      </c>
      <c r="C257" s="51">
        <f>'6'!D24</f>
        <v>0</v>
      </c>
      <c r="D257" s="51">
        <f>'6'!J24</f>
        <v>0</v>
      </c>
    </row>
    <row r="258" ht="21.75" spans="1:4">
      <c r="A258" s="7" t="s">
        <v>927</v>
      </c>
      <c r="B258" s="58" t="s">
        <v>305</v>
      </c>
      <c r="C258" s="51">
        <f>'6'!D25</f>
        <v>0</v>
      </c>
      <c r="D258" s="51">
        <f>'6'!J25</f>
        <v>0</v>
      </c>
    </row>
    <row r="259" ht="31.5" spans="1:4">
      <c r="A259" s="7" t="s">
        <v>928</v>
      </c>
      <c r="B259" s="59" t="s">
        <v>307</v>
      </c>
      <c r="C259" s="51">
        <f>'6'!D26</f>
        <v>0</v>
      </c>
      <c r="D259" s="51">
        <f>'6'!J26</f>
        <v>0</v>
      </c>
    </row>
    <row r="260" ht="31.5" spans="1:4">
      <c r="A260" s="7" t="s">
        <v>929</v>
      </c>
      <c r="B260" s="56" t="s">
        <v>309</v>
      </c>
      <c r="C260" s="51">
        <f>'6'!D27</f>
        <v>0</v>
      </c>
      <c r="D260" s="51">
        <f>'6'!J27</f>
        <v>0</v>
      </c>
    </row>
    <row r="261" ht="21" spans="1:4">
      <c r="A261" s="7" t="s">
        <v>930</v>
      </c>
      <c r="B261" s="50" t="s">
        <v>311</v>
      </c>
      <c r="C261" s="51">
        <f>'6'!D28</f>
        <v>0</v>
      </c>
      <c r="D261" s="51">
        <f>'6'!J28</f>
        <v>0</v>
      </c>
    </row>
    <row r="262" ht="21" spans="1:4">
      <c r="A262" s="7" t="s">
        <v>931</v>
      </c>
      <c r="B262" s="50" t="s">
        <v>313</v>
      </c>
      <c r="C262" s="51">
        <f>'6'!D29</f>
        <v>0</v>
      </c>
      <c r="D262" s="51">
        <f>'6'!J29</f>
        <v>0</v>
      </c>
    </row>
    <row r="263" ht="21.75" spans="1:4">
      <c r="A263" s="7" t="s">
        <v>932</v>
      </c>
      <c r="B263" s="58" t="s">
        <v>315</v>
      </c>
      <c r="C263" s="51">
        <f>'6'!D30</f>
        <v>0</v>
      </c>
      <c r="D263" s="51">
        <f>'6'!J30</f>
        <v>0</v>
      </c>
    </row>
    <row r="264" ht="21.75" spans="1:4">
      <c r="A264" s="7" t="s">
        <v>933</v>
      </c>
      <c r="B264" s="60" t="s">
        <v>317</v>
      </c>
      <c r="C264" s="54">
        <f>'6'!D31</f>
        <v>0</v>
      </c>
      <c r="D264" s="54">
        <f>'6'!J31</f>
        <v>0</v>
      </c>
    </row>
    <row r="265" ht="42.75" spans="1:4">
      <c r="A265" s="7" t="s">
        <v>934</v>
      </c>
      <c r="B265" s="48" t="s">
        <v>935</v>
      </c>
      <c r="C265">
        <f>'2'!E10</f>
        <v>0</v>
      </c>
      <c r="D265">
        <f>'2'!K10</f>
        <v>0</v>
      </c>
    </row>
    <row r="266" ht="21" spans="1:4">
      <c r="A266" s="7" t="s">
        <v>936</v>
      </c>
      <c r="B266" s="50" t="s">
        <v>73</v>
      </c>
      <c r="C266">
        <f>'2'!E11</f>
        <v>0</v>
      </c>
      <c r="D266">
        <f>'2'!K11</f>
        <v>0</v>
      </c>
    </row>
    <row r="267" ht="42" spans="1:4">
      <c r="A267" s="7" t="s">
        <v>937</v>
      </c>
      <c r="B267" s="50" t="s">
        <v>75</v>
      </c>
      <c r="C267">
        <f>'2'!E12</f>
        <v>0</v>
      </c>
      <c r="D267">
        <f>'2'!K12</f>
        <v>0</v>
      </c>
    </row>
    <row r="268" ht="21" spans="1:4">
      <c r="A268" s="7" t="s">
        <v>938</v>
      </c>
      <c r="B268" s="50" t="s">
        <v>77</v>
      </c>
      <c r="C268">
        <f>'2'!E13</f>
        <v>0</v>
      </c>
      <c r="D268">
        <f>'2'!K13</f>
        <v>0</v>
      </c>
    </row>
    <row r="269" ht="21" spans="1:4">
      <c r="A269" s="7" t="s">
        <v>939</v>
      </c>
      <c r="B269" s="50" t="s">
        <v>79</v>
      </c>
      <c r="C269">
        <f>'2'!E14</f>
        <v>0</v>
      </c>
      <c r="D269">
        <f>'2'!K14</f>
        <v>0</v>
      </c>
    </row>
    <row r="270" ht="21" spans="1:4">
      <c r="A270" s="7" t="s">
        <v>940</v>
      </c>
      <c r="B270" s="50" t="s">
        <v>81</v>
      </c>
      <c r="C270">
        <f>'2'!E15</f>
        <v>0</v>
      </c>
      <c r="D270">
        <f>'2'!K15</f>
        <v>0</v>
      </c>
    </row>
    <row r="271" ht="21" spans="1:4">
      <c r="A271" s="7" t="s">
        <v>941</v>
      </c>
      <c r="B271" s="50" t="s">
        <v>83</v>
      </c>
      <c r="C271">
        <f>'2'!E16</f>
        <v>0</v>
      </c>
      <c r="D271">
        <f>'2'!K16</f>
        <v>0</v>
      </c>
    </row>
    <row r="272" ht="21" spans="1:4">
      <c r="A272" s="7" t="s">
        <v>942</v>
      </c>
      <c r="B272" s="50" t="s">
        <v>85</v>
      </c>
      <c r="C272">
        <f>'2'!E17</f>
        <v>0</v>
      </c>
      <c r="D272">
        <f>'2'!K17</f>
        <v>0</v>
      </c>
    </row>
    <row r="273" ht="21" spans="1:4">
      <c r="A273" s="7" t="s">
        <v>943</v>
      </c>
      <c r="B273" s="50" t="s">
        <v>87</v>
      </c>
      <c r="C273">
        <f>'2'!E18</f>
        <v>0</v>
      </c>
      <c r="D273">
        <f>'2'!K18</f>
        <v>0</v>
      </c>
    </row>
    <row r="274" ht="21" spans="1:4">
      <c r="A274" s="7" t="s">
        <v>944</v>
      </c>
      <c r="B274" s="50" t="s">
        <v>89</v>
      </c>
      <c r="C274">
        <f>'2'!E19</f>
        <v>0</v>
      </c>
      <c r="D274">
        <f>'2'!K19</f>
        <v>0</v>
      </c>
    </row>
    <row r="275" ht="21" spans="1:4">
      <c r="A275" s="7" t="s">
        <v>945</v>
      </c>
      <c r="B275" s="50" t="s">
        <v>91</v>
      </c>
      <c r="C275">
        <f>'2'!E20</f>
        <v>0</v>
      </c>
      <c r="D275">
        <f>'2'!K20</f>
        <v>0</v>
      </c>
    </row>
    <row r="276" ht="21" spans="1:4">
      <c r="A276" s="7" t="s">
        <v>946</v>
      </c>
      <c r="B276" s="50" t="s">
        <v>93</v>
      </c>
      <c r="C276">
        <f>'2'!E21</f>
        <v>0</v>
      </c>
      <c r="D276">
        <f>'2'!K21</f>
        <v>0</v>
      </c>
    </row>
    <row r="277" ht="21" spans="1:4">
      <c r="A277" s="7" t="s">
        <v>947</v>
      </c>
      <c r="B277" s="50" t="s">
        <v>95</v>
      </c>
      <c r="C277">
        <f>'2'!E22</f>
        <v>0</v>
      </c>
      <c r="D277">
        <f>'2'!K22</f>
        <v>0</v>
      </c>
    </row>
    <row r="278" ht="21" spans="1:4">
      <c r="A278" s="7" t="s">
        <v>948</v>
      </c>
      <c r="B278" s="50" t="s">
        <v>97</v>
      </c>
      <c r="C278">
        <f>'2'!E23</f>
        <v>0</v>
      </c>
      <c r="D278">
        <f>'2'!K23</f>
        <v>0</v>
      </c>
    </row>
    <row r="279" ht="21" spans="1:4">
      <c r="A279" s="7" t="s">
        <v>949</v>
      </c>
      <c r="B279" s="50" t="s">
        <v>99</v>
      </c>
      <c r="C279">
        <f>'2'!E24</f>
        <v>0</v>
      </c>
      <c r="D279">
        <f>'2'!K24</f>
        <v>0</v>
      </c>
    </row>
    <row r="280" ht="21" spans="1:4">
      <c r="A280" s="7" t="s">
        <v>950</v>
      </c>
      <c r="B280" s="50" t="s">
        <v>101</v>
      </c>
      <c r="C280">
        <f>'2'!E25</f>
        <v>0</v>
      </c>
      <c r="D280">
        <f>'2'!K25</f>
        <v>0</v>
      </c>
    </row>
    <row r="281" ht="21" spans="1:4">
      <c r="A281" s="7" t="s">
        <v>951</v>
      </c>
      <c r="B281" s="50" t="s">
        <v>103</v>
      </c>
      <c r="C281">
        <f>'2'!E26</f>
        <v>0</v>
      </c>
      <c r="D281">
        <f>'2'!K26</f>
        <v>0</v>
      </c>
    </row>
    <row r="282" ht="21" spans="1:4">
      <c r="A282" s="7" t="s">
        <v>952</v>
      </c>
      <c r="B282" s="52" t="s">
        <v>105</v>
      </c>
      <c r="C282">
        <f>'2'!E27</f>
        <v>0</v>
      </c>
      <c r="D282">
        <f>'2'!K27</f>
        <v>0</v>
      </c>
    </row>
    <row r="283" ht="21" spans="1:4">
      <c r="A283" s="7" t="s">
        <v>953</v>
      </c>
      <c r="B283" s="50" t="s">
        <v>107</v>
      </c>
      <c r="C283">
        <f>'2'!E28</f>
        <v>0</v>
      </c>
      <c r="D283">
        <f>'2'!K28</f>
        <v>0</v>
      </c>
    </row>
    <row r="284" ht="21" spans="1:4">
      <c r="A284" s="7" t="s">
        <v>954</v>
      </c>
      <c r="B284" s="50" t="s">
        <v>109</v>
      </c>
      <c r="C284">
        <f>'2'!E29</f>
        <v>0</v>
      </c>
      <c r="D284">
        <f>'2'!K29</f>
        <v>0</v>
      </c>
    </row>
    <row r="285" ht="21" spans="1:4">
      <c r="A285" s="7" t="s">
        <v>955</v>
      </c>
      <c r="B285" s="50" t="s">
        <v>111</v>
      </c>
      <c r="C285">
        <f>'2'!E30</f>
        <v>0</v>
      </c>
      <c r="D285">
        <f>'2'!K30</f>
        <v>0</v>
      </c>
    </row>
    <row r="286" ht="21.75" spans="1:4">
      <c r="A286" s="7" t="s">
        <v>956</v>
      </c>
      <c r="B286" s="53" t="s">
        <v>113</v>
      </c>
      <c r="C286" s="61">
        <f>'2'!E31</f>
        <v>0</v>
      </c>
      <c r="D286" s="61">
        <f>'2'!K31</f>
        <v>0</v>
      </c>
    </row>
    <row r="287" ht="21" spans="1:4">
      <c r="A287" s="7" t="s">
        <v>957</v>
      </c>
      <c r="B287" s="56" t="s">
        <v>958</v>
      </c>
      <c r="C287">
        <f>'3'!E6</f>
        <v>0</v>
      </c>
      <c r="D287">
        <f>'3'!K6</f>
        <v>0</v>
      </c>
    </row>
    <row r="288" ht="21" spans="1:4">
      <c r="A288" s="7" t="s">
        <v>959</v>
      </c>
      <c r="B288" s="56" t="s">
        <v>117</v>
      </c>
      <c r="C288">
        <f>'3'!E7</f>
        <v>0</v>
      </c>
      <c r="D288">
        <f>'3'!K7</f>
        <v>0</v>
      </c>
    </row>
    <row r="289" ht="21" spans="1:4">
      <c r="A289" s="7" t="s">
        <v>960</v>
      </c>
      <c r="B289" s="50" t="s">
        <v>119</v>
      </c>
      <c r="C289">
        <f>'3'!E8</f>
        <v>0</v>
      </c>
      <c r="D289">
        <f>'3'!K8</f>
        <v>0</v>
      </c>
    </row>
    <row r="290" ht="21" spans="1:4">
      <c r="A290" s="7" t="s">
        <v>961</v>
      </c>
      <c r="B290" s="50" t="s">
        <v>121</v>
      </c>
      <c r="C290">
        <f>'3'!E9</f>
        <v>0</v>
      </c>
      <c r="D290">
        <f>'3'!K9</f>
        <v>0</v>
      </c>
    </row>
    <row r="291" ht="21" spans="1:4">
      <c r="A291" s="7" t="s">
        <v>962</v>
      </c>
      <c r="B291" s="50" t="s">
        <v>123</v>
      </c>
      <c r="C291">
        <f>'3'!E10</f>
        <v>0</v>
      </c>
      <c r="D291">
        <f>'3'!K10</f>
        <v>0</v>
      </c>
    </row>
    <row r="292" ht="21" spans="1:4">
      <c r="A292" s="7" t="s">
        <v>963</v>
      </c>
      <c r="B292" s="50" t="s">
        <v>125</v>
      </c>
      <c r="C292">
        <f>'3'!E11</f>
        <v>0</v>
      </c>
      <c r="D292">
        <f>'3'!K11</f>
        <v>0</v>
      </c>
    </row>
    <row r="293" ht="21" spans="1:4">
      <c r="A293" s="7" t="s">
        <v>964</v>
      </c>
      <c r="B293" s="50" t="s">
        <v>127</v>
      </c>
      <c r="C293">
        <f>'3'!E12</f>
        <v>0</v>
      </c>
      <c r="D293">
        <f>'3'!K12</f>
        <v>0</v>
      </c>
    </row>
    <row r="294" ht="21" spans="1:4">
      <c r="A294" s="7" t="s">
        <v>965</v>
      </c>
      <c r="B294" s="50" t="s">
        <v>129</v>
      </c>
      <c r="C294">
        <f>'3'!E13</f>
        <v>0</v>
      </c>
      <c r="D294">
        <f>'3'!K13</f>
        <v>0</v>
      </c>
    </row>
    <row r="295" ht="21" spans="1:4">
      <c r="A295" s="7" t="s">
        <v>966</v>
      </c>
      <c r="B295" s="50" t="s">
        <v>131</v>
      </c>
      <c r="C295">
        <f>'3'!E14</f>
        <v>0</v>
      </c>
      <c r="D295">
        <f>'3'!K14</f>
        <v>0</v>
      </c>
    </row>
    <row r="296" ht="21" spans="1:4">
      <c r="A296" s="7" t="s">
        <v>967</v>
      </c>
      <c r="B296" s="50" t="s">
        <v>133</v>
      </c>
      <c r="C296">
        <f>'3'!E15</f>
        <v>0</v>
      </c>
      <c r="D296">
        <f>'3'!K15</f>
        <v>0</v>
      </c>
    </row>
    <row r="297" ht="21" spans="1:4">
      <c r="A297" s="7" t="s">
        <v>968</v>
      </c>
      <c r="B297" s="50" t="s">
        <v>135</v>
      </c>
      <c r="C297">
        <f>'3'!E16</f>
        <v>0</v>
      </c>
      <c r="D297">
        <f>'3'!K16</f>
        <v>0</v>
      </c>
    </row>
    <row r="298" ht="21" spans="1:4">
      <c r="A298" s="7" t="s">
        <v>969</v>
      </c>
      <c r="B298" s="50" t="s">
        <v>137</v>
      </c>
      <c r="C298">
        <f>'3'!E17</f>
        <v>0</v>
      </c>
      <c r="D298">
        <f>'3'!K17</f>
        <v>0</v>
      </c>
    </row>
    <row r="299" ht="21" spans="1:4">
      <c r="A299" s="7" t="s">
        <v>970</v>
      </c>
      <c r="B299" s="50" t="s">
        <v>139</v>
      </c>
      <c r="C299">
        <f>'3'!E18</f>
        <v>0</v>
      </c>
      <c r="D299">
        <f>'3'!K18</f>
        <v>0</v>
      </c>
    </row>
    <row r="300" ht="21" spans="1:4">
      <c r="A300" s="7" t="s">
        <v>971</v>
      </c>
      <c r="B300" s="50" t="s">
        <v>141</v>
      </c>
      <c r="C300">
        <f>'3'!E19</f>
        <v>0</v>
      </c>
      <c r="D300">
        <f>'3'!K19</f>
        <v>0</v>
      </c>
    </row>
    <row r="301" ht="21" spans="1:4">
      <c r="A301" s="7" t="s">
        <v>972</v>
      </c>
      <c r="B301" s="50" t="s">
        <v>143</v>
      </c>
      <c r="C301">
        <f>'3'!E20</f>
        <v>0</v>
      </c>
      <c r="D301">
        <f>'3'!K20</f>
        <v>0</v>
      </c>
    </row>
    <row r="302" ht="21" spans="1:4">
      <c r="A302" s="7" t="s">
        <v>973</v>
      </c>
      <c r="B302" s="50" t="s">
        <v>145</v>
      </c>
      <c r="C302">
        <f>'3'!E21</f>
        <v>0</v>
      </c>
      <c r="D302">
        <f>'3'!K21</f>
        <v>0</v>
      </c>
    </row>
    <row r="303" ht="21" spans="1:4">
      <c r="A303" s="7" t="s">
        <v>974</v>
      </c>
      <c r="B303" s="50" t="s">
        <v>147</v>
      </c>
      <c r="C303">
        <f>'3'!E22</f>
        <v>0</v>
      </c>
      <c r="D303">
        <f>'3'!K22</f>
        <v>0</v>
      </c>
    </row>
    <row r="304" ht="21" spans="1:4">
      <c r="A304" s="7" t="s">
        <v>975</v>
      </c>
      <c r="B304" s="50" t="s">
        <v>149</v>
      </c>
      <c r="C304">
        <f>'3'!E23</f>
        <v>0</v>
      </c>
      <c r="D304">
        <f>'3'!K23</f>
        <v>0</v>
      </c>
    </row>
    <row r="305" ht="21" spans="1:4">
      <c r="A305" s="7" t="s">
        <v>976</v>
      </c>
      <c r="B305" s="52" t="s">
        <v>151</v>
      </c>
      <c r="C305">
        <f>'3'!E24</f>
        <v>0</v>
      </c>
      <c r="D305">
        <f>'3'!K24</f>
        <v>0</v>
      </c>
    </row>
    <row r="306" ht="21" spans="1:4">
      <c r="A306" s="7" t="s">
        <v>977</v>
      </c>
      <c r="B306" s="50" t="s">
        <v>153</v>
      </c>
      <c r="C306">
        <f>'3'!E25</f>
        <v>0</v>
      </c>
      <c r="D306">
        <f>'3'!K25</f>
        <v>0</v>
      </c>
    </row>
    <row r="307" ht="21" spans="1:4">
      <c r="A307" s="7" t="s">
        <v>978</v>
      </c>
      <c r="B307" s="57" t="s">
        <v>155</v>
      </c>
      <c r="C307">
        <f>'3'!E26</f>
        <v>0</v>
      </c>
      <c r="D307">
        <f>'3'!K26</f>
        <v>0</v>
      </c>
    </row>
    <row r="308" ht="21" spans="1:4">
      <c r="A308" s="7" t="s">
        <v>979</v>
      </c>
      <c r="B308" s="50" t="s">
        <v>157</v>
      </c>
      <c r="C308">
        <f>'3'!E27</f>
        <v>0</v>
      </c>
      <c r="D308">
        <f>'3'!K27</f>
        <v>0</v>
      </c>
    </row>
    <row r="309" ht="21" spans="1:4">
      <c r="A309" s="7" t="s">
        <v>980</v>
      </c>
      <c r="B309" s="50" t="s">
        <v>159</v>
      </c>
      <c r="C309">
        <f>'3'!E28</f>
        <v>0</v>
      </c>
      <c r="D309">
        <f>'3'!K28</f>
        <v>0</v>
      </c>
    </row>
    <row r="310" ht="21" spans="1:4">
      <c r="A310" s="7" t="s">
        <v>981</v>
      </c>
      <c r="B310" s="57" t="s">
        <v>161</v>
      </c>
      <c r="C310">
        <f>'3'!E29</f>
        <v>0</v>
      </c>
      <c r="D310">
        <f>'3'!K29</f>
        <v>0</v>
      </c>
    </row>
    <row r="311" ht="21.75" spans="1:4">
      <c r="A311" s="7" t="s">
        <v>982</v>
      </c>
      <c r="B311" s="53" t="s">
        <v>163</v>
      </c>
      <c r="C311" s="61">
        <f>'3'!E30</f>
        <v>0</v>
      </c>
      <c r="D311" s="61">
        <f>'3'!K30</f>
        <v>0</v>
      </c>
    </row>
    <row r="312" ht="21" spans="1:4">
      <c r="A312" s="7" t="s">
        <v>983</v>
      </c>
      <c r="B312" s="58" t="s">
        <v>984</v>
      </c>
      <c r="C312">
        <f>'4'!E6</f>
        <v>0</v>
      </c>
      <c r="D312">
        <f>'4'!K6</f>
        <v>0</v>
      </c>
    </row>
    <row r="313" ht="21" spans="1:4">
      <c r="A313" s="7" t="s">
        <v>985</v>
      </c>
      <c r="B313" s="50" t="s">
        <v>167</v>
      </c>
      <c r="C313">
        <f>'4'!E7</f>
        <v>0</v>
      </c>
      <c r="D313">
        <f>'4'!K7</f>
        <v>0</v>
      </c>
    </row>
    <row r="314" ht="21" spans="1:4">
      <c r="A314" s="7" t="s">
        <v>986</v>
      </c>
      <c r="B314" s="56" t="s">
        <v>169</v>
      </c>
      <c r="C314">
        <f>'4'!E8</f>
        <v>0</v>
      </c>
      <c r="D314">
        <f>'4'!K8</f>
        <v>0</v>
      </c>
    </row>
    <row r="315" ht="21" spans="1:4">
      <c r="A315" s="7" t="s">
        <v>987</v>
      </c>
      <c r="B315" s="50" t="s">
        <v>171</v>
      </c>
      <c r="C315">
        <f>'4'!E9</f>
        <v>0</v>
      </c>
      <c r="D315">
        <f>'4'!K9</f>
        <v>0</v>
      </c>
    </row>
    <row r="316" ht="21" spans="1:4">
      <c r="A316" s="7" t="s">
        <v>988</v>
      </c>
      <c r="B316" s="50" t="s">
        <v>173</v>
      </c>
      <c r="C316">
        <f>'4'!E10</f>
        <v>0</v>
      </c>
      <c r="D316">
        <f>'4'!K10</f>
        <v>0</v>
      </c>
    </row>
    <row r="317" ht="21" spans="1:4">
      <c r="A317" s="7" t="s">
        <v>989</v>
      </c>
      <c r="B317" s="50" t="s">
        <v>175</v>
      </c>
      <c r="C317">
        <f>'4'!E11</f>
        <v>0</v>
      </c>
      <c r="D317">
        <f>'4'!K11</f>
        <v>0</v>
      </c>
    </row>
    <row r="318" ht="21" spans="1:4">
      <c r="A318" s="7" t="s">
        <v>990</v>
      </c>
      <c r="B318" s="50" t="s">
        <v>177</v>
      </c>
      <c r="C318">
        <f>'4'!E12</f>
        <v>0</v>
      </c>
      <c r="D318">
        <f>'4'!K12</f>
        <v>0</v>
      </c>
    </row>
    <row r="319" ht="21" spans="1:4">
      <c r="A319" s="7" t="s">
        <v>991</v>
      </c>
      <c r="B319" s="50" t="s">
        <v>179</v>
      </c>
      <c r="C319">
        <f>'4'!E13</f>
        <v>0</v>
      </c>
      <c r="D319">
        <f>'4'!K13</f>
        <v>0</v>
      </c>
    </row>
    <row r="320" ht="21" spans="1:4">
      <c r="A320" s="7" t="s">
        <v>992</v>
      </c>
      <c r="B320" s="50" t="s">
        <v>181</v>
      </c>
      <c r="C320">
        <f>'4'!E14</f>
        <v>0</v>
      </c>
      <c r="D320">
        <f>'4'!K14</f>
        <v>0</v>
      </c>
    </row>
    <row r="321" ht="21" spans="1:4">
      <c r="A321" s="7" t="s">
        <v>993</v>
      </c>
      <c r="B321" s="50" t="s">
        <v>183</v>
      </c>
      <c r="C321">
        <f>'4'!E15</f>
        <v>0</v>
      </c>
      <c r="D321">
        <f>'4'!K15</f>
        <v>0</v>
      </c>
    </row>
    <row r="322" ht="21" spans="1:4">
      <c r="A322" s="7" t="s">
        <v>994</v>
      </c>
      <c r="B322" s="50" t="s">
        <v>185</v>
      </c>
      <c r="C322">
        <f>'4'!E16</f>
        <v>0</v>
      </c>
      <c r="D322">
        <f>'4'!K16</f>
        <v>0</v>
      </c>
    </row>
    <row r="323" ht="21" spans="1:4">
      <c r="A323" s="7" t="s">
        <v>995</v>
      </c>
      <c r="B323" s="50" t="s">
        <v>187</v>
      </c>
      <c r="C323">
        <f>'4'!E17</f>
        <v>0</v>
      </c>
      <c r="D323">
        <f>'4'!K17</f>
        <v>0</v>
      </c>
    </row>
    <row r="324" ht="21" spans="1:4">
      <c r="A324" s="7" t="s">
        <v>996</v>
      </c>
      <c r="B324" s="50" t="s">
        <v>189</v>
      </c>
      <c r="C324">
        <f>'4'!E18</f>
        <v>0</v>
      </c>
      <c r="D324">
        <f>'4'!K18</f>
        <v>0</v>
      </c>
    </row>
    <row r="325" ht="21" spans="1:4">
      <c r="A325" s="7" t="s">
        <v>997</v>
      </c>
      <c r="B325" s="50" t="s">
        <v>191</v>
      </c>
      <c r="C325">
        <f>'4'!E19</f>
        <v>0</v>
      </c>
      <c r="D325">
        <f>'4'!K19</f>
        <v>0</v>
      </c>
    </row>
    <row r="326" ht="21" spans="1:4">
      <c r="A326" s="7" t="s">
        <v>998</v>
      </c>
      <c r="B326" s="56" t="s">
        <v>193</v>
      </c>
      <c r="C326">
        <f>'4'!E20</f>
        <v>0</v>
      </c>
      <c r="D326">
        <f>'4'!K20</f>
        <v>0</v>
      </c>
    </row>
    <row r="327" ht="21" spans="1:4">
      <c r="A327" s="7" t="s">
        <v>999</v>
      </c>
      <c r="B327" s="50" t="s">
        <v>195</v>
      </c>
      <c r="C327">
        <f>'4'!E21</f>
        <v>0</v>
      </c>
      <c r="D327">
        <f>'4'!K21</f>
        <v>0</v>
      </c>
    </row>
    <row r="328" ht="21" spans="1:4">
      <c r="A328" s="7" t="s">
        <v>1000</v>
      </c>
      <c r="B328" s="50" t="s">
        <v>197</v>
      </c>
      <c r="C328">
        <f>'4'!E22</f>
        <v>0</v>
      </c>
      <c r="D328">
        <f>'4'!K22</f>
        <v>0</v>
      </c>
    </row>
    <row r="329" ht="21" spans="1:4">
      <c r="A329" s="7" t="s">
        <v>1001</v>
      </c>
      <c r="B329" s="50" t="s">
        <v>199</v>
      </c>
      <c r="C329">
        <f>'4'!E23</f>
        <v>0</v>
      </c>
      <c r="D329">
        <f>'4'!K23</f>
        <v>0</v>
      </c>
    </row>
    <row r="330" ht="21" spans="1:4">
      <c r="A330" s="7" t="s">
        <v>1002</v>
      </c>
      <c r="B330" s="50" t="s">
        <v>201</v>
      </c>
      <c r="C330">
        <f>'4'!E24</f>
        <v>0</v>
      </c>
      <c r="D330">
        <f>'4'!K24</f>
        <v>0</v>
      </c>
    </row>
    <row r="331" ht="31.5" spans="1:4">
      <c r="A331" s="7" t="s">
        <v>1003</v>
      </c>
      <c r="B331" s="56" t="s">
        <v>203</v>
      </c>
      <c r="C331">
        <f>'4'!E25</f>
        <v>0</v>
      </c>
      <c r="D331">
        <f>'4'!K25</f>
        <v>0</v>
      </c>
    </row>
    <row r="332" ht="21" spans="1:4">
      <c r="A332" s="7" t="s">
        <v>1004</v>
      </c>
      <c r="B332" s="50" t="s">
        <v>205</v>
      </c>
      <c r="C332">
        <f>'4'!E26</f>
        <v>0</v>
      </c>
      <c r="D332">
        <f>'4'!K26</f>
        <v>0</v>
      </c>
    </row>
    <row r="333" ht="21" spans="1:4">
      <c r="A333" s="7" t="s">
        <v>1005</v>
      </c>
      <c r="B333" s="52" t="s">
        <v>207</v>
      </c>
      <c r="C333">
        <f>'4'!E27</f>
        <v>0</v>
      </c>
      <c r="D333">
        <f>'4'!K27</f>
        <v>0</v>
      </c>
    </row>
    <row r="334" ht="21" spans="1:4">
      <c r="A334" s="7" t="s">
        <v>1006</v>
      </c>
      <c r="B334" s="52" t="s">
        <v>209</v>
      </c>
      <c r="C334">
        <f>'4'!E28</f>
        <v>0</v>
      </c>
      <c r="D334">
        <f>'4'!K28</f>
        <v>0</v>
      </c>
    </row>
    <row r="335" ht="21" spans="1:4">
      <c r="A335" s="7" t="s">
        <v>1007</v>
      </c>
      <c r="B335" s="52" t="s">
        <v>211</v>
      </c>
      <c r="C335">
        <f>'4'!E29</f>
        <v>0</v>
      </c>
      <c r="D335">
        <f>'4'!K29</f>
        <v>0</v>
      </c>
    </row>
    <row r="336" ht="21" spans="1:4">
      <c r="A336" s="7" t="s">
        <v>1008</v>
      </c>
      <c r="B336" s="50" t="s">
        <v>213</v>
      </c>
      <c r="C336">
        <f>'4'!E30</f>
        <v>0</v>
      </c>
      <c r="D336">
        <f>'4'!K30</f>
        <v>0</v>
      </c>
    </row>
    <row r="337" ht="21" spans="1:4">
      <c r="A337" s="7" t="s">
        <v>1009</v>
      </c>
      <c r="B337" s="50" t="s">
        <v>215</v>
      </c>
      <c r="C337">
        <f>'4'!E31</f>
        <v>0</v>
      </c>
      <c r="D337">
        <f>'4'!K31</f>
        <v>0</v>
      </c>
    </row>
    <row r="338" ht="21" spans="1:4">
      <c r="A338" s="7" t="s">
        <v>1010</v>
      </c>
      <c r="B338" s="50" t="s">
        <v>217</v>
      </c>
      <c r="C338">
        <f>'4'!E32</f>
        <v>0</v>
      </c>
      <c r="D338">
        <f>'4'!K32</f>
        <v>0</v>
      </c>
    </row>
    <row r="339" ht="21" spans="1:4">
      <c r="A339" s="7" t="s">
        <v>1011</v>
      </c>
      <c r="B339" s="52" t="s">
        <v>219</v>
      </c>
      <c r="C339">
        <f>'4'!E33</f>
        <v>0</v>
      </c>
      <c r="D339">
        <f>'4'!K33</f>
        <v>0</v>
      </c>
    </row>
    <row r="340" ht="21.75" spans="1:4">
      <c r="A340" s="7" t="s">
        <v>1012</v>
      </c>
      <c r="B340" s="53" t="s">
        <v>221</v>
      </c>
      <c r="C340" s="61">
        <f>'4'!E34</f>
        <v>0</v>
      </c>
      <c r="D340" s="61">
        <f>'4'!K34</f>
        <v>0</v>
      </c>
    </row>
    <row r="341" ht="21" spans="1:4">
      <c r="A341" s="7" t="s">
        <v>1013</v>
      </c>
      <c r="B341" s="56" t="s">
        <v>1014</v>
      </c>
      <c r="C341">
        <f>'5'!E6</f>
        <v>0</v>
      </c>
      <c r="D341">
        <f>'5'!K6</f>
        <v>0</v>
      </c>
    </row>
    <row r="342" ht="21" spans="1:4">
      <c r="A342" s="7" t="s">
        <v>1015</v>
      </c>
      <c r="B342" s="50" t="s">
        <v>225</v>
      </c>
      <c r="C342">
        <f>'5'!E7</f>
        <v>0</v>
      </c>
      <c r="D342">
        <f>'5'!K7</f>
        <v>0</v>
      </c>
    </row>
    <row r="343" ht="21" spans="1:4">
      <c r="A343" s="7" t="s">
        <v>1016</v>
      </c>
      <c r="B343" s="50" t="s">
        <v>227</v>
      </c>
      <c r="C343">
        <f>'5'!E8</f>
        <v>0</v>
      </c>
      <c r="D343">
        <f>'5'!K8</f>
        <v>0</v>
      </c>
    </row>
    <row r="344" ht="21" spans="1:4">
      <c r="A344" s="7" t="s">
        <v>1017</v>
      </c>
      <c r="B344" s="50" t="s">
        <v>229</v>
      </c>
      <c r="C344">
        <f>'5'!E9</f>
        <v>0</v>
      </c>
      <c r="D344">
        <f>'5'!K9</f>
        <v>0</v>
      </c>
    </row>
    <row r="345" ht="21" spans="1:4">
      <c r="A345" s="7" t="s">
        <v>1018</v>
      </c>
      <c r="B345" s="50" t="s">
        <v>231</v>
      </c>
      <c r="C345">
        <f>'5'!E10</f>
        <v>0</v>
      </c>
      <c r="D345">
        <f>'5'!K10</f>
        <v>0</v>
      </c>
    </row>
    <row r="346" ht="21" spans="1:4">
      <c r="A346" s="7" t="s">
        <v>1019</v>
      </c>
      <c r="B346" s="50" t="s">
        <v>233</v>
      </c>
      <c r="C346">
        <f>'5'!E11</f>
        <v>0</v>
      </c>
      <c r="D346">
        <f>'5'!K11</f>
        <v>0</v>
      </c>
    </row>
    <row r="347" ht="21" spans="1:4">
      <c r="A347" s="7" t="s">
        <v>1020</v>
      </c>
      <c r="B347" s="50" t="s">
        <v>235</v>
      </c>
      <c r="C347">
        <f>'5'!E12</f>
        <v>0</v>
      </c>
      <c r="D347">
        <f>'5'!K12</f>
        <v>0</v>
      </c>
    </row>
    <row r="348" ht="21" spans="1:4">
      <c r="A348" s="7" t="s">
        <v>1021</v>
      </c>
      <c r="B348" s="50" t="s">
        <v>237</v>
      </c>
      <c r="C348">
        <f>'5'!E13</f>
        <v>0</v>
      </c>
      <c r="D348">
        <f>'5'!K13</f>
        <v>0</v>
      </c>
    </row>
    <row r="349" ht="21" spans="1:4">
      <c r="A349" s="7" t="s">
        <v>1022</v>
      </c>
      <c r="B349" s="50" t="s">
        <v>239</v>
      </c>
      <c r="C349">
        <f>'5'!E14</f>
        <v>0</v>
      </c>
      <c r="D349">
        <f>'5'!K14</f>
        <v>0</v>
      </c>
    </row>
    <row r="350" ht="21" spans="1:4">
      <c r="A350" s="7" t="s">
        <v>1023</v>
      </c>
      <c r="B350" s="50" t="s">
        <v>241</v>
      </c>
      <c r="C350">
        <f>'5'!E15</f>
        <v>0</v>
      </c>
      <c r="D350">
        <f>'5'!K15</f>
        <v>0</v>
      </c>
    </row>
    <row r="351" ht="21" spans="1:4">
      <c r="A351" s="7" t="s">
        <v>1024</v>
      </c>
      <c r="B351" s="50" t="s">
        <v>243</v>
      </c>
      <c r="C351">
        <f>'5'!E16</f>
        <v>0</v>
      </c>
      <c r="D351">
        <f>'5'!K16</f>
        <v>0</v>
      </c>
    </row>
    <row r="352" ht="21" spans="1:4">
      <c r="A352" s="7" t="s">
        <v>1025</v>
      </c>
      <c r="B352" s="50" t="s">
        <v>245</v>
      </c>
      <c r="C352">
        <f>'5'!E17</f>
        <v>0</v>
      </c>
      <c r="D352">
        <f>'5'!K17</f>
        <v>0</v>
      </c>
    </row>
    <row r="353" ht="21" spans="1:4">
      <c r="A353" s="7" t="s">
        <v>1026</v>
      </c>
      <c r="B353" s="50" t="s">
        <v>247</v>
      </c>
      <c r="C353">
        <f>'5'!E18</f>
        <v>0</v>
      </c>
      <c r="D353">
        <f>'5'!K18</f>
        <v>0</v>
      </c>
    </row>
    <row r="354" ht="21.75" spans="1:4">
      <c r="A354" s="7" t="s">
        <v>1027</v>
      </c>
      <c r="B354" s="50" t="s">
        <v>249</v>
      </c>
      <c r="C354">
        <f>'5'!E19</f>
        <v>0</v>
      </c>
      <c r="D354">
        <f>'5'!K19</f>
        <v>0</v>
      </c>
    </row>
    <row r="355" ht="21" spans="1:4">
      <c r="A355" s="7" t="s">
        <v>1028</v>
      </c>
      <c r="B355" s="59" t="s">
        <v>251</v>
      </c>
      <c r="C355">
        <f>'5'!E20</f>
        <v>0</v>
      </c>
      <c r="D355">
        <f>'5'!K20</f>
        <v>0</v>
      </c>
    </row>
    <row r="356" ht="21" spans="1:4">
      <c r="A356" s="7" t="s">
        <v>1029</v>
      </c>
      <c r="B356" s="56" t="s">
        <v>253</v>
      </c>
      <c r="C356">
        <f>'5'!E21</f>
        <v>0</v>
      </c>
      <c r="D356">
        <f>'5'!K21</f>
        <v>0</v>
      </c>
    </row>
    <row r="357" spans="1:4">
      <c r="A357" s="7" t="s">
        <v>1030</v>
      </c>
      <c r="B357" s="50" t="s">
        <v>900</v>
      </c>
      <c r="C357">
        <f>'5'!E22</f>
        <v>0</v>
      </c>
      <c r="D357">
        <f>'5'!K22</f>
        <v>0</v>
      </c>
    </row>
    <row r="358" ht="21" spans="1:4">
      <c r="A358" s="7" t="s">
        <v>1031</v>
      </c>
      <c r="B358" s="50" t="s">
        <v>256</v>
      </c>
      <c r="C358">
        <f>'5'!E23</f>
        <v>0</v>
      </c>
      <c r="D358">
        <f>'5'!K23</f>
        <v>0</v>
      </c>
    </row>
    <row r="359" ht="42" spans="1:4">
      <c r="A359" s="7" t="s">
        <v>1032</v>
      </c>
      <c r="B359" s="50" t="s">
        <v>903</v>
      </c>
      <c r="C359">
        <f>'5'!E24</f>
        <v>0</v>
      </c>
      <c r="D359">
        <f>'5'!K24</f>
        <v>0</v>
      </c>
    </row>
    <row r="360" ht="21" spans="1:4">
      <c r="A360" s="7" t="s">
        <v>1033</v>
      </c>
      <c r="B360" s="50" t="s">
        <v>260</v>
      </c>
      <c r="C360">
        <f>'5'!E25</f>
        <v>0</v>
      </c>
      <c r="D360">
        <f>'5'!K25</f>
        <v>0</v>
      </c>
    </row>
    <row r="361" ht="42" spans="1:4">
      <c r="A361" s="7" t="s">
        <v>1034</v>
      </c>
      <c r="B361" s="56" t="s">
        <v>262</v>
      </c>
      <c r="C361">
        <f>'5'!E26</f>
        <v>0</v>
      </c>
      <c r="D361">
        <f>'5'!K26</f>
        <v>0</v>
      </c>
    </row>
    <row r="362" ht="31.5" spans="1:4">
      <c r="A362" s="7" t="s">
        <v>1035</v>
      </c>
      <c r="B362" s="50" t="s">
        <v>264</v>
      </c>
      <c r="C362">
        <f>'5'!E27</f>
        <v>0</v>
      </c>
      <c r="D362">
        <f>'5'!K27</f>
        <v>0</v>
      </c>
    </row>
    <row r="363" ht="21" spans="1:4">
      <c r="A363" s="7" t="s">
        <v>1036</v>
      </c>
      <c r="B363" s="50" t="s">
        <v>266</v>
      </c>
      <c r="C363">
        <f>'5'!E28</f>
        <v>0</v>
      </c>
      <c r="D363">
        <f>'5'!K28</f>
        <v>0</v>
      </c>
    </row>
    <row r="364" ht="21" spans="1:4">
      <c r="A364" s="7" t="s">
        <v>1037</v>
      </c>
      <c r="B364" s="50" t="s">
        <v>268</v>
      </c>
      <c r="C364">
        <f>'5'!E29</f>
        <v>0</v>
      </c>
      <c r="D364">
        <f>'5'!K29</f>
        <v>0</v>
      </c>
    </row>
    <row r="365" ht="32.25" spans="1:4">
      <c r="A365" s="7" t="s">
        <v>1038</v>
      </c>
      <c r="B365" s="50" t="s">
        <v>270</v>
      </c>
      <c r="C365" s="61">
        <f>'5'!E30</f>
        <v>0</v>
      </c>
      <c r="D365" s="61">
        <f>'5'!K30</f>
        <v>0</v>
      </c>
    </row>
    <row r="366" ht="23.25" spans="1:4">
      <c r="A366" s="7" t="s">
        <v>1039</v>
      </c>
      <c r="B366" s="59" t="s">
        <v>1040</v>
      </c>
      <c r="C366">
        <f>'6'!E9</f>
        <v>0</v>
      </c>
      <c r="D366">
        <f>'6'!K9</f>
        <v>0</v>
      </c>
    </row>
    <row r="367" ht="21" spans="1:4">
      <c r="A367" s="7" t="s">
        <v>1041</v>
      </c>
      <c r="B367" s="56" t="s">
        <v>73</v>
      </c>
      <c r="C367">
        <f>'6'!E10</f>
        <v>0</v>
      </c>
      <c r="D367">
        <f>'6'!K10</f>
        <v>0</v>
      </c>
    </row>
    <row r="368" ht="42" spans="1:4">
      <c r="A368" s="7" t="s">
        <v>1042</v>
      </c>
      <c r="B368" s="50" t="s">
        <v>277</v>
      </c>
      <c r="C368">
        <f>'6'!E11</f>
        <v>0</v>
      </c>
      <c r="D368">
        <f>'6'!K11</f>
        <v>0</v>
      </c>
    </row>
    <row r="369" ht="21" spans="1:4">
      <c r="A369" s="7" t="s">
        <v>1043</v>
      </c>
      <c r="B369" s="50" t="s">
        <v>279</v>
      </c>
      <c r="C369">
        <f>'6'!E12</f>
        <v>0</v>
      </c>
      <c r="D369">
        <f>'6'!K12</f>
        <v>0</v>
      </c>
    </row>
    <row r="370" ht="21" spans="1:4">
      <c r="A370" s="7" t="s">
        <v>1044</v>
      </c>
      <c r="B370" s="50" t="s">
        <v>281</v>
      </c>
      <c r="C370">
        <f>'6'!E13</f>
        <v>0</v>
      </c>
      <c r="D370">
        <f>'6'!K13</f>
        <v>0</v>
      </c>
    </row>
    <row r="371" ht="21" spans="1:4">
      <c r="A371" s="7" t="s">
        <v>1045</v>
      </c>
      <c r="B371" s="50" t="s">
        <v>283</v>
      </c>
      <c r="C371">
        <f>'6'!E14</f>
        <v>0</v>
      </c>
      <c r="D371">
        <f>'6'!K14</f>
        <v>0</v>
      </c>
    </row>
    <row r="372" ht="21" spans="1:4">
      <c r="A372" s="7" t="s">
        <v>1046</v>
      </c>
      <c r="B372" s="56" t="s">
        <v>285</v>
      </c>
      <c r="C372">
        <f>'6'!E15</f>
        <v>0</v>
      </c>
      <c r="D372">
        <f>'6'!K15</f>
        <v>0</v>
      </c>
    </row>
    <row r="373" ht="21" spans="1:4">
      <c r="A373" s="7" t="s">
        <v>1047</v>
      </c>
      <c r="B373" s="50" t="s">
        <v>287</v>
      </c>
      <c r="C373">
        <f>'6'!E16</f>
        <v>0</v>
      </c>
      <c r="D373">
        <f>'6'!K16</f>
        <v>0</v>
      </c>
    </row>
    <row r="374" ht="21" spans="1:4">
      <c r="A374" s="7" t="s">
        <v>1048</v>
      </c>
      <c r="B374" s="50" t="s">
        <v>289</v>
      </c>
      <c r="C374">
        <f>'6'!E17</f>
        <v>0</v>
      </c>
      <c r="D374">
        <f>'6'!K17</f>
        <v>0</v>
      </c>
    </row>
    <row r="375" ht="21" spans="1:4">
      <c r="A375" s="7" t="s">
        <v>1049</v>
      </c>
      <c r="B375" s="50" t="s">
        <v>291</v>
      </c>
      <c r="C375">
        <f>'6'!E18</f>
        <v>0</v>
      </c>
      <c r="D375">
        <f>'6'!K18</f>
        <v>0</v>
      </c>
    </row>
    <row r="376" ht="21" spans="1:4">
      <c r="A376" s="7" t="s">
        <v>1050</v>
      </c>
      <c r="B376" s="50" t="s">
        <v>293</v>
      </c>
      <c r="C376">
        <f>'6'!E19</f>
        <v>0</v>
      </c>
      <c r="D376">
        <f>'6'!K19</f>
        <v>0</v>
      </c>
    </row>
    <row r="377" ht="21" spans="1:4">
      <c r="A377" s="7" t="s">
        <v>1051</v>
      </c>
      <c r="B377" s="58" t="s">
        <v>295</v>
      </c>
      <c r="C377">
        <f>'6'!E20</f>
        <v>0</v>
      </c>
      <c r="D377">
        <f>'6'!K20</f>
        <v>0</v>
      </c>
    </row>
    <row r="378" ht="21" spans="1:4">
      <c r="A378" s="7" t="s">
        <v>1052</v>
      </c>
      <c r="B378" s="50" t="s">
        <v>297</v>
      </c>
      <c r="C378">
        <f>'6'!E21</f>
        <v>0</v>
      </c>
      <c r="D378">
        <f>'6'!K21</f>
        <v>0</v>
      </c>
    </row>
    <row r="379" ht="21" spans="1:4">
      <c r="A379" s="7" t="s">
        <v>1053</v>
      </c>
      <c r="B379" s="50" t="s">
        <v>299</v>
      </c>
      <c r="C379">
        <f>'6'!E22</f>
        <v>0</v>
      </c>
      <c r="D379">
        <f>'6'!K22</f>
        <v>0</v>
      </c>
    </row>
    <row r="380" ht="21" spans="1:4">
      <c r="A380" s="7" t="s">
        <v>1054</v>
      </c>
      <c r="B380" s="50" t="s">
        <v>301</v>
      </c>
      <c r="C380">
        <f>'6'!E23</f>
        <v>0</v>
      </c>
      <c r="D380">
        <f>'6'!K23</f>
        <v>0</v>
      </c>
    </row>
    <row r="381" ht="21" spans="1:4">
      <c r="A381" s="7" t="s">
        <v>1055</v>
      </c>
      <c r="B381" s="56" t="s">
        <v>303</v>
      </c>
      <c r="C381">
        <f>'6'!E24</f>
        <v>0</v>
      </c>
      <c r="D381">
        <f>'6'!K24</f>
        <v>0</v>
      </c>
    </row>
    <row r="382" ht="21.75" spans="1:4">
      <c r="A382" s="7" t="s">
        <v>1056</v>
      </c>
      <c r="B382" s="58" t="s">
        <v>305</v>
      </c>
      <c r="C382">
        <f>'6'!E25</f>
        <v>0</v>
      </c>
      <c r="D382">
        <f>'6'!K25</f>
        <v>0</v>
      </c>
    </row>
    <row r="383" ht="31.5" spans="1:4">
      <c r="A383" s="7" t="s">
        <v>1057</v>
      </c>
      <c r="B383" s="59" t="s">
        <v>307</v>
      </c>
      <c r="C383">
        <f>'6'!E26</f>
        <v>0</v>
      </c>
      <c r="D383">
        <f>'6'!K26</f>
        <v>0</v>
      </c>
    </row>
    <row r="384" ht="31.5" spans="1:4">
      <c r="A384" s="7" t="s">
        <v>1058</v>
      </c>
      <c r="B384" s="56" t="s">
        <v>309</v>
      </c>
      <c r="C384">
        <f>'6'!E27</f>
        <v>0</v>
      </c>
      <c r="D384">
        <f>'6'!K27</f>
        <v>0</v>
      </c>
    </row>
    <row r="385" ht="21" spans="1:4">
      <c r="A385" s="7" t="s">
        <v>1059</v>
      </c>
      <c r="B385" s="50" t="s">
        <v>311</v>
      </c>
      <c r="C385">
        <f>'6'!E28</f>
        <v>0</v>
      </c>
      <c r="D385">
        <f>'6'!K28</f>
        <v>0</v>
      </c>
    </row>
    <row r="386" ht="21" spans="1:4">
      <c r="A386" s="7" t="s">
        <v>1060</v>
      </c>
      <c r="B386" s="50" t="s">
        <v>313</v>
      </c>
      <c r="C386">
        <f>'6'!E29</f>
        <v>0</v>
      </c>
      <c r="D386">
        <f>'6'!K29</f>
        <v>0</v>
      </c>
    </row>
    <row r="387" ht="21.75" spans="1:4">
      <c r="A387" s="7" t="s">
        <v>1061</v>
      </c>
      <c r="B387" s="58" t="s">
        <v>315</v>
      </c>
      <c r="C387">
        <f>'6'!E30</f>
        <v>0</v>
      </c>
      <c r="D387">
        <f>'6'!K30</f>
        <v>0</v>
      </c>
    </row>
    <row r="388" ht="21.75" spans="1:4">
      <c r="A388" s="7" t="s">
        <v>1062</v>
      </c>
      <c r="B388" s="60" t="s">
        <v>317</v>
      </c>
      <c r="C388" s="61">
        <f>'6'!E31</f>
        <v>0</v>
      </c>
      <c r="D388" s="61">
        <f>'6'!K31</f>
        <v>0</v>
      </c>
    </row>
    <row r="389" ht="36.75" spans="1:4">
      <c r="A389" s="7" t="s">
        <v>1063</v>
      </c>
      <c r="B389" s="48" t="s">
        <v>1064</v>
      </c>
      <c r="C389">
        <f>'2'!F10</f>
        <v>0</v>
      </c>
      <c r="D389">
        <f>'2'!L10</f>
        <v>0</v>
      </c>
    </row>
    <row r="390" ht="21" spans="1:4">
      <c r="A390" s="7" t="s">
        <v>1065</v>
      </c>
      <c r="B390" s="50" t="s">
        <v>73</v>
      </c>
      <c r="C390">
        <f>'2'!F11</f>
        <v>0</v>
      </c>
      <c r="D390">
        <f>'2'!L11</f>
        <v>0</v>
      </c>
    </row>
    <row r="391" ht="42" spans="1:4">
      <c r="A391" s="7" t="s">
        <v>1066</v>
      </c>
      <c r="B391" s="50" t="s">
        <v>75</v>
      </c>
      <c r="C391">
        <f>'2'!F12</f>
        <v>0</v>
      </c>
      <c r="D391">
        <f>'2'!L12</f>
        <v>0</v>
      </c>
    </row>
    <row r="392" ht="21" spans="1:4">
      <c r="A392" s="7" t="s">
        <v>1067</v>
      </c>
      <c r="B392" s="50" t="s">
        <v>77</v>
      </c>
      <c r="C392">
        <f>'2'!F13</f>
        <v>0</v>
      </c>
      <c r="D392">
        <f>'2'!L13</f>
        <v>0</v>
      </c>
    </row>
    <row r="393" ht="21" spans="1:4">
      <c r="A393" s="7" t="s">
        <v>1068</v>
      </c>
      <c r="B393" s="50" t="s">
        <v>79</v>
      </c>
      <c r="C393">
        <f>'2'!F14</f>
        <v>0</v>
      </c>
      <c r="D393">
        <f>'2'!L14</f>
        <v>0</v>
      </c>
    </row>
    <row r="394" ht="21" spans="1:4">
      <c r="A394" s="7" t="s">
        <v>1069</v>
      </c>
      <c r="B394" s="50" t="s">
        <v>81</v>
      </c>
      <c r="C394">
        <f>'2'!F15</f>
        <v>0</v>
      </c>
      <c r="D394">
        <f>'2'!L15</f>
        <v>0</v>
      </c>
    </row>
    <row r="395" ht="21" spans="1:4">
      <c r="A395" s="7" t="s">
        <v>1070</v>
      </c>
      <c r="B395" s="50" t="s">
        <v>83</v>
      </c>
      <c r="C395">
        <f>'2'!F16</f>
        <v>0</v>
      </c>
      <c r="D395">
        <f>'2'!L16</f>
        <v>0</v>
      </c>
    </row>
    <row r="396" ht="21" spans="1:4">
      <c r="A396" s="7" t="s">
        <v>1071</v>
      </c>
      <c r="B396" s="50" t="s">
        <v>85</v>
      </c>
      <c r="C396">
        <f>'2'!F17</f>
        <v>0</v>
      </c>
      <c r="D396">
        <f>'2'!L17</f>
        <v>0</v>
      </c>
    </row>
    <row r="397" ht="21" spans="1:4">
      <c r="A397" s="7" t="s">
        <v>1072</v>
      </c>
      <c r="B397" s="50" t="s">
        <v>87</v>
      </c>
      <c r="C397">
        <f>'2'!F18</f>
        <v>0</v>
      </c>
      <c r="D397">
        <f>'2'!L18</f>
        <v>0</v>
      </c>
    </row>
    <row r="398" ht="21" spans="1:4">
      <c r="A398" s="7" t="s">
        <v>1073</v>
      </c>
      <c r="B398" s="50" t="s">
        <v>89</v>
      </c>
      <c r="C398">
        <f>'2'!F19</f>
        <v>0</v>
      </c>
      <c r="D398">
        <f>'2'!L19</f>
        <v>0</v>
      </c>
    </row>
    <row r="399" ht="21" spans="1:4">
      <c r="A399" s="7" t="s">
        <v>1074</v>
      </c>
      <c r="B399" s="50" t="s">
        <v>91</v>
      </c>
      <c r="C399">
        <f>'2'!F20</f>
        <v>0</v>
      </c>
      <c r="D399">
        <f>'2'!L20</f>
        <v>0</v>
      </c>
    </row>
    <row r="400" ht="21" spans="1:4">
      <c r="A400" s="7" t="s">
        <v>1075</v>
      </c>
      <c r="B400" s="50" t="s">
        <v>93</v>
      </c>
      <c r="C400">
        <f>'2'!F21</f>
        <v>0</v>
      </c>
      <c r="D400">
        <f>'2'!L21</f>
        <v>0</v>
      </c>
    </row>
    <row r="401" ht="21" spans="1:4">
      <c r="A401" s="7" t="s">
        <v>1076</v>
      </c>
      <c r="B401" s="50" t="s">
        <v>95</v>
      </c>
      <c r="C401">
        <f>'2'!F22</f>
        <v>0</v>
      </c>
      <c r="D401">
        <f>'2'!L22</f>
        <v>0</v>
      </c>
    </row>
    <row r="402" ht="21" spans="1:4">
      <c r="A402" s="7" t="s">
        <v>1077</v>
      </c>
      <c r="B402" s="50" t="s">
        <v>97</v>
      </c>
      <c r="C402">
        <f>'2'!F23</f>
        <v>0</v>
      </c>
      <c r="D402">
        <f>'2'!L23</f>
        <v>0</v>
      </c>
    </row>
    <row r="403" ht="21" spans="1:4">
      <c r="A403" s="7" t="s">
        <v>1078</v>
      </c>
      <c r="B403" s="50" t="s">
        <v>99</v>
      </c>
      <c r="C403">
        <f>'2'!F24</f>
        <v>0</v>
      </c>
      <c r="D403">
        <f>'2'!L24</f>
        <v>0</v>
      </c>
    </row>
    <row r="404" ht="21" spans="1:4">
      <c r="A404" s="7" t="s">
        <v>1079</v>
      </c>
      <c r="B404" s="50" t="s">
        <v>101</v>
      </c>
      <c r="C404">
        <f>'2'!F25</f>
        <v>0</v>
      </c>
      <c r="D404">
        <f>'2'!L25</f>
        <v>0</v>
      </c>
    </row>
    <row r="405" ht="21" spans="1:4">
      <c r="A405" s="7" t="s">
        <v>1080</v>
      </c>
      <c r="B405" s="50" t="s">
        <v>103</v>
      </c>
      <c r="C405">
        <f>'2'!F26</f>
        <v>0</v>
      </c>
      <c r="D405">
        <f>'2'!L26</f>
        <v>0</v>
      </c>
    </row>
    <row r="406" ht="21" spans="1:4">
      <c r="A406" s="7" t="s">
        <v>1081</v>
      </c>
      <c r="B406" s="52" t="s">
        <v>105</v>
      </c>
      <c r="C406">
        <f>'2'!F27</f>
        <v>0</v>
      </c>
      <c r="D406">
        <f>'2'!L27</f>
        <v>0</v>
      </c>
    </row>
    <row r="407" ht="21" spans="1:4">
      <c r="A407" s="7" t="s">
        <v>1082</v>
      </c>
      <c r="B407" s="50" t="s">
        <v>107</v>
      </c>
      <c r="C407">
        <f>'2'!F28</f>
        <v>0</v>
      </c>
      <c r="D407">
        <f>'2'!L28</f>
        <v>0</v>
      </c>
    </row>
    <row r="408" ht="21" spans="1:4">
      <c r="A408" s="7" t="s">
        <v>1083</v>
      </c>
      <c r="B408" s="50" t="s">
        <v>109</v>
      </c>
      <c r="C408">
        <f>'2'!F29</f>
        <v>0</v>
      </c>
      <c r="D408">
        <f>'2'!L29</f>
        <v>0</v>
      </c>
    </row>
    <row r="409" ht="21" spans="1:4">
      <c r="A409" s="7" t="s">
        <v>1084</v>
      </c>
      <c r="B409" s="50" t="s">
        <v>111</v>
      </c>
      <c r="C409">
        <f>'2'!F30</f>
        <v>0</v>
      </c>
      <c r="D409">
        <f>'2'!L30</f>
        <v>0</v>
      </c>
    </row>
    <row r="410" ht="21.75" spans="1:4">
      <c r="A410" s="7" t="s">
        <v>1085</v>
      </c>
      <c r="B410" s="53" t="s">
        <v>113</v>
      </c>
      <c r="C410" s="61">
        <f>'2'!F31</f>
        <v>0</v>
      </c>
      <c r="D410" s="61">
        <f>'2'!L31</f>
        <v>0</v>
      </c>
    </row>
    <row r="411" ht="31.5" spans="1:4">
      <c r="A411" s="7" t="s">
        <v>1086</v>
      </c>
      <c r="B411" s="56" t="s">
        <v>1087</v>
      </c>
      <c r="C411">
        <f>'3'!F6</f>
        <v>0</v>
      </c>
      <c r="D411">
        <f>'3'!L6</f>
        <v>0</v>
      </c>
    </row>
    <row r="412" ht="21" spans="1:4">
      <c r="A412" s="7" t="s">
        <v>1088</v>
      </c>
      <c r="B412" s="56" t="s">
        <v>117</v>
      </c>
      <c r="C412">
        <f>'3'!F7</f>
        <v>0</v>
      </c>
      <c r="D412">
        <f>'3'!L7</f>
        <v>0</v>
      </c>
    </row>
    <row r="413" ht="21" spans="1:4">
      <c r="A413" s="7" t="s">
        <v>1089</v>
      </c>
      <c r="B413" s="50" t="s">
        <v>119</v>
      </c>
      <c r="C413">
        <f>'3'!F8</f>
        <v>0</v>
      </c>
      <c r="D413">
        <f>'3'!L8</f>
        <v>0</v>
      </c>
    </row>
    <row r="414" ht="21" spans="1:4">
      <c r="A414" s="7" t="s">
        <v>1090</v>
      </c>
      <c r="B414" s="50" t="s">
        <v>121</v>
      </c>
      <c r="C414">
        <f>'3'!F9</f>
        <v>0</v>
      </c>
      <c r="D414">
        <f>'3'!L9</f>
        <v>0</v>
      </c>
    </row>
    <row r="415" ht="21" spans="1:4">
      <c r="A415" s="7" t="s">
        <v>1091</v>
      </c>
      <c r="B415" s="50" t="s">
        <v>123</v>
      </c>
      <c r="C415">
        <f>'3'!F10</f>
        <v>0</v>
      </c>
      <c r="D415">
        <f>'3'!L10</f>
        <v>0</v>
      </c>
    </row>
    <row r="416" ht="21" spans="1:4">
      <c r="A416" s="7" t="s">
        <v>1092</v>
      </c>
      <c r="B416" s="50" t="s">
        <v>125</v>
      </c>
      <c r="C416">
        <f>'3'!F11</f>
        <v>0</v>
      </c>
      <c r="D416">
        <f>'3'!L11</f>
        <v>0</v>
      </c>
    </row>
    <row r="417" ht="21" spans="1:4">
      <c r="A417" s="7" t="s">
        <v>1093</v>
      </c>
      <c r="B417" s="50" t="s">
        <v>127</v>
      </c>
      <c r="C417">
        <f>'3'!F12</f>
        <v>0</v>
      </c>
      <c r="D417">
        <f>'3'!L12</f>
        <v>0</v>
      </c>
    </row>
    <row r="418" ht="21" spans="1:4">
      <c r="A418" s="7" t="s">
        <v>1094</v>
      </c>
      <c r="B418" s="50" t="s">
        <v>129</v>
      </c>
      <c r="C418">
        <f>'3'!F13</f>
        <v>0</v>
      </c>
      <c r="D418">
        <f>'3'!L13</f>
        <v>0</v>
      </c>
    </row>
    <row r="419" ht="21" spans="1:4">
      <c r="A419" s="7" t="s">
        <v>1095</v>
      </c>
      <c r="B419" s="50" t="s">
        <v>131</v>
      </c>
      <c r="C419">
        <f>'3'!F14</f>
        <v>0</v>
      </c>
      <c r="D419">
        <f>'3'!L14</f>
        <v>0</v>
      </c>
    </row>
    <row r="420" ht="21" spans="1:4">
      <c r="A420" s="7" t="s">
        <v>1096</v>
      </c>
      <c r="B420" s="50" t="s">
        <v>133</v>
      </c>
      <c r="C420">
        <f>'3'!F15</f>
        <v>0</v>
      </c>
      <c r="D420">
        <f>'3'!L15</f>
        <v>0</v>
      </c>
    </row>
    <row r="421" ht="21" spans="1:4">
      <c r="A421" s="7" t="s">
        <v>1097</v>
      </c>
      <c r="B421" s="50" t="s">
        <v>135</v>
      </c>
      <c r="C421">
        <f>'3'!F16</f>
        <v>0</v>
      </c>
      <c r="D421">
        <f>'3'!L16</f>
        <v>0</v>
      </c>
    </row>
    <row r="422" ht="21" spans="1:4">
      <c r="A422" s="7" t="s">
        <v>1098</v>
      </c>
      <c r="B422" s="50" t="s">
        <v>137</v>
      </c>
      <c r="C422">
        <f>'3'!F17</f>
        <v>0</v>
      </c>
      <c r="D422">
        <f>'3'!L17</f>
        <v>0</v>
      </c>
    </row>
    <row r="423" ht="21" spans="1:4">
      <c r="A423" s="7" t="s">
        <v>1099</v>
      </c>
      <c r="B423" s="50" t="s">
        <v>139</v>
      </c>
      <c r="C423">
        <f>'3'!F18</f>
        <v>0</v>
      </c>
      <c r="D423">
        <f>'3'!L18</f>
        <v>0</v>
      </c>
    </row>
    <row r="424" ht="21" spans="1:4">
      <c r="A424" s="7" t="s">
        <v>1100</v>
      </c>
      <c r="B424" s="50" t="s">
        <v>141</v>
      </c>
      <c r="C424">
        <f>'3'!F19</f>
        <v>0</v>
      </c>
      <c r="D424">
        <f>'3'!L19</f>
        <v>0</v>
      </c>
    </row>
    <row r="425" ht="21" spans="1:4">
      <c r="A425" s="7" t="s">
        <v>1101</v>
      </c>
      <c r="B425" s="50" t="s">
        <v>143</v>
      </c>
      <c r="C425">
        <f>'3'!F20</f>
        <v>0</v>
      </c>
      <c r="D425">
        <f>'3'!L20</f>
        <v>0</v>
      </c>
    </row>
    <row r="426" ht="21" spans="1:4">
      <c r="A426" s="7" t="s">
        <v>1102</v>
      </c>
      <c r="B426" s="50" t="s">
        <v>145</v>
      </c>
      <c r="C426">
        <f>'3'!F21</f>
        <v>0</v>
      </c>
      <c r="D426">
        <f>'3'!L21</f>
        <v>0</v>
      </c>
    </row>
    <row r="427" ht="21" spans="1:4">
      <c r="A427" s="7" t="s">
        <v>1103</v>
      </c>
      <c r="B427" s="50" t="s">
        <v>147</v>
      </c>
      <c r="C427">
        <f>'3'!F22</f>
        <v>0</v>
      </c>
      <c r="D427">
        <f>'3'!L22</f>
        <v>0</v>
      </c>
    </row>
    <row r="428" ht="21" spans="1:4">
      <c r="A428" s="7" t="s">
        <v>1104</v>
      </c>
      <c r="B428" s="50" t="s">
        <v>149</v>
      </c>
      <c r="C428">
        <f>'3'!F23</f>
        <v>0</v>
      </c>
      <c r="D428">
        <f>'3'!L23</f>
        <v>0</v>
      </c>
    </row>
    <row r="429" ht="21" spans="1:4">
      <c r="A429" s="7" t="s">
        <v>1105</v>
      </c>
      <c r="B429" s="52" t="s">
        <v>151</v>
      </c>
      <c r="C429">
        <f>'3'!F24</f>
        <v>0</v>
      </c>
      <c r="D429">
        <f>'3'!L24</f>
        <v>0</v>
      </c>
    </row>
    <row r="430" ht="21" spans="1:4">
      <c r="A430" s="7" t="s">
        <v>1106</v>
      </c>
      <c r="B430" s="50" t="s">
        <v>153</v>
      </c>
      <c r="C430">
        <f>'3'!F25</f>
        <v>0</v>
      </c>
      <c r="D430">
        <f>'3'!L25</f>
        <v>0</v>
      </c>
    </row>
    <row r="431" ht="21" spans="1:4">
      <c r="A431" s="7" t="s">
        <v>1107</v>
      </c>
      <c r="B431" s="57" t="s">
        <v>155</v>
      </c>
      <c r="C431">
        <f>'3'!F26</f>
        <v>0</v>
      </c>
      <c r="D431">
        <f>'3'!L26</f>
        <v>0</v>
      </c>
    </row>
    <row r="432" ht="21" spans="1:4">
      <c r="A432" s="7" t="s">
        <v>1108</v>
      </c>
      <c r="B432" s="50" t="s">
        <v>157</v>
      </c>
      <c r="C432">
        <f>'3'!F27</f>
        <v>0</v>
      </c>
      <c r="D432">
        <f>'3'!L27</f>
        <v>0</v>
      </c>
    </row>
    <row r="433" ht="21" spans="1:4">
      <c r="A433" s="7" t="s">
        <v>1109</v>
      </c>
      <c r="B433" s="50" t="s">
        <v>159</v>
      </c>
      <c r="C433">
        <f>'3'!F28</f>
        <v>0</v>
      </c>
      <c r="D433">
        <f>'3'!L28</f>
        <v>0</v>
      </c>
    </row>
    <row r="434" ht="21" spans="1:4">
      <c r="A434" s="7" t="s">
        <v>1110</v>
      </c>
      <c r="B434" s="57" t="s">
        <v>161</v>
      </c>
      <c r="C434">
        <f>'3'!F29</f>
        <v>0</v>
      </c>
      <c r="D434">
        <f>'3'!L29</f>
        <v>0</v>
      </c>
    </row>
    <row r="435" ht="21.75" spans="1:4">
      <c r="A435" s="7" t="s">
        <v>1111</v>
      </c>
      <c r="B435" s="53" t="s">
        <v>163</v>
      </c>
      <c r="C435" s="61">
        <f>'3'!F30</f>
        <v>0</v>
      </c>
      <c r="D435" s="61">
        <f>'3'!L30</f>
        <v>0</v>
      </c>
    </row>
    <row r="436" ht="31.5" spans="1:4">
      <c r="A436" s="7" t="s">
        <v>1112</v>
      </c>
      <c r="B436" s="58" t="s">
        <v>1113</v>
      </c>
      <c r="C436">
        <f>'4'!F6</f>
        <v>0</v>
      </c>
      <c r="D436">
        <f>'4'!L6</f>
        <v>0</v>
      </c>
    </row>
    <row r="437" ht="21" spans="1:4">
      <c r="A437" s="7" t="s">
        <v>1114</v>
      </c>
      <c r="B437" s="50" t="s">
        <v>167</v>
      </c>
      <c r="C437">
        <f>'4'!F7</f>
        <v>0</v>
      </c>
      <c r="D437">
        <f>'4'!L7</f>
        <v>0</v>
      </c>
    </row>
    <row r="438" ht="21" spans="1:4">
      <c r="A438" s="7" t="s">
        <v>1115</v>
      </c>
      <c r="B438" s="56" t="s">
        <v>169</v>
      </c>
      <c r="C438">
        <f>'4'!F8</f>
        <v>0</v>
      </c>
      <c r="D438">
        <f>'4'!L8</f>
        <v>0</v>
      </c>
    </row>
    <row r="439" ht="21" spans="1:4">
      <c r="A439" s="7" t="s">
        <v>1116</v>
      </c>
      <c r="B439" s="50" t="s">
        <v>171</v>
      </c>
      <c r="C439">
        <f>'4'!F9</f>
        <v>0</v>
      </c>
      <c r="D439">
        <f>'4'!L9</f>
        <v>0</v>
      </c>
    </row>
    <row r="440" ht="21" spans="1:4">
      <c r="A440" s="7" t="s">
        <v>1117</v>
      </c>
      <c r="B440" s="50" t="s">
        <v>173</v>
      </c>
      <c r="C440">
        <f>'4'!F10</f>
        <v>0</v>
      </c>
      <c r="D440">
        <f>'4'!L10</f>
        <v>0</v>
      </c>
    </row>
    <row r="441" ht="21" spans="1:4">
      <c r="A441" s="7" t="s">
        <v>1118</v>
      </c>
      <c r="B441" s="50" t="s">
        <v>175</v>
      </c>
      <c r="C441">
        <f>'4'!F11</f>
        <v>0</v>
      </c>
      <c r="D441">
        <f>'4'!L11</f>
        <v>0</v>
      </c>
    </row>
    <row r="442" ht="21" spans="1:4">
      <c r="A442" s="7" t="s">
        <v>1119</v>
      </c>
      <c r="B442" s="50" t="s">
        <v>177</v>
      </c>
      <c r="C442">
        <f>'4'!F12</f>
        <v>0</v>
      </c>
      <c r="D442">
        <f>'4'!L12</f>
        <v>0</v>
      </c>
    </row>
    <row r="443" ht="21" spans="1:4">
      <c r="A443" s="7" t="s">
        <v>1120</v>
      </c>
      <c r="B443" s="50" t="s">
        <v>179</v>
      </c>
      <c r="C443">
        <f>'4'!F13</f>
        <v>0</v>
      </c>
      <c r="D443">
        <f>'4'!L13</f>
        <v>0</v>
      </c>
    </row>
    <row r="444" ht="21" spans="1:4">
      <c r="A444" s="7" t="s">
        <v>1121</v>
      </c>
      <c r="B444" s="50" t="s">
        <v>181</v>
      </c>
      <c r="C444">
        <f>'4'!F14</f>
        <v>0</v>
      </c>
      <c r="D444">
        <f>'4'!L14</f>
        <v>0</v>
      </c>
    </row>
    <row r="445" ht="21" spans="1:4">
      <c r="A445" s="7" t="s">
        <v>1122</v>
      </c>
      <c r="B445" s="50" t="s">
        <v>183</v>
      </c>
      <c r="C445">
        <f>'4'!F15</f>
        <v>0</v>
      </c>
      <c r="D445">
        <f>'4'!L15</f>
        <v>0</v>
      </c>
    </row>
    <row r="446" ht="21" spans="1:4">
      <c r="A446" s="7" t="s">
        <v>1123</v>
      </c>
      <c r="B446" s="50" t="s">
        <v>185</v>
      </c>
      <c r="C446">
        <f>'4'!F16</f>
        <v>0</v>
      </c>
      <c r="D446">
        <f>'4'!L16</f>
        <v>0</v>
      </c>
    </row>
    <row r="447" ht="21" spans="1:4">
      <c r="A447" s="7" t="s">
        <v>1124</v>
      </c>
      <c r="B447" s="50" t="s">
        <v>187</v>
      </c>
      <c r="C447">
        <f>'4'!F17</f>
        <v>0</v>
      </c>
      <c r="D447">
        <f>'4'!L17</f>
        <v>0</v>
      </c>
    </row>
    <row r="448" ht="21" spans="1:4">
      <c r="A448" s="7" t="s">
        <v>1125</v>
      </c>
      <c r="B448" s="50" t="s">
        <v>189</v>
      </c>
      <c r="C448">
        <f>'4'!F18</f>
        <v>0</v>
      </c>
      <c r="D448">
        <f>'4'!L18</f>
        <v>0</v>
      </c>
    </row>
    <row r="449" ht="21" spans="1:4">
      <c r="A449" s="7" t="s">
        <v>1126</v>
      </c>
      <c r="B449" s="50" t="s">
        <v>191</v>
      </c>
      <c r="C449">
        <f>'4'!F19</f>
        <v>0</v>
      </c>
      <c r="D449">
        <f>'4'!L19</f>
        <v>0</v>
      </c>
    </row>
    <row r="450" ht="21" spans="1:4">
      <c r="A450" s="7" t="s">
        <v>1127</v>
      </c>
      <c r="B450" s="56" t="s">
        <v>193</v>
      </c>
      <c r="C450">
        <f>'4'!F20</f>
        <v>0</v>
      </c>
      <c r="D450">
        <f>'4'!L20</f>
        <v>0</v>
      </c>
    </row>
    <row r="451" ht="21" spans="1:4">
      <c r="A451" s="7" t="s">
        <v>1128</v>
      </c>
      <c r="B451" s="50" t="s">
        <v>195</v>
      </c>
      <c r="C451">
        <f>'4'!F21</f>
        <v>0</v>
      </c>
      <c r="D451">
        <f>'4'!L21</f>
        <v>0</v>
      </c>
    </row>
    <row r="452" ht="21" spans="1:4">
      <c r="A452" s="7" t="s">
        <v>1129</v>
      </c>
      <c r="B452" s="50" t="s">
        <v>197</v>
      </c>
      <c r="C452">
        <f>'4'!F22</f>
        <v>0</v>
      </c>
      <c r="D452">
        <f>'4'!L22</f>
        <v>0</v>
      </c>
    </row>
    <row r="453" ht="21" spans="1:4">
      <c r="A453" s="7" t="s">
        <v>1130</v>
      </c>
      <c r="B453" s="50" t="s">
        <v>199</v>
      </c>
      <c r="C453">
        <f>'4'!F23</f>
        <v>0</v>
      </c>
      <c r="D453">
        <f>'4'!L23</f>
        <v>0</v>
      </c>
    </row>
    <row r="454" ht="21" spans="1:4">
      <c r="A454" s="7" t="s">
        <v>1131</v>
      </c>
      <c r="B454" s="50" t="s">
        <v>201</v>
      </c>
      <c r="C454">
        <f>'4'!F24</f>
        <v>0</v>
      </c>
      <c r="D454">
        <f>'4'!L24</f>
        <v>0</v>
      </c>
    </row>
    <row r="455" ht="31.5" spans="1:4">
      <c r="A455" s="7" t="s">
        <v>1132</v>
      </c>
      <c r="B455" s="56" t="s">
        <v>203</v>
      </c>
      <c r="C455">
        <f>'4'!F25</f>
        <v>0</v>
      </c>
      <c r="D455">
        <f>'4'!L25</f>
        <v>0</v>
      </c>
    </row>
    <row r="456" ht="21" spans="1:4">
      <c r="A456" s="7" t="s">
        <v>1133</v>
      </c>
      <c r="B456" s="50" t="s">
        <v>205</v>
      </c>
      <c r="C456">
        <f>'4'!F26</f>
        <v>0</v>
      </c>
      <c r="D456">
        <f>'4'!L26</f>
        <v>0</v>
      </c>
    </row>
    <row r="457" ht="21" spans="1:4">
      <c r="A457" s="7" t="s">
        <v>1134</v>
      </c>
      <c r="B457" s="52" t="s">
        <v>207</v>
      </c>
      <c r="C457">
        <f>'4'!F27</f>
        <v>0</v>
      </c>
      <c r="D457">
        <f>'4'!L27</f>
        <v>0</v>
      </c>
    </row>
    <row r="458" ht="21" spans="1:4">
      <c r="A458" s="7" t="s">
        <v>1135</v>
      </c>
      <c r="B458" s="52" t="s">
        <v>209</v>
      </c>
      <c r="C458">
        <f>'4'!F28</f>
        <v>0</v>
      </c>
      <c r="D458">
        <f>'4'!L28</f>
        <v>0</v>
      </c>
    </row>
    <row r="459" ht="21" spans="1:4">
      <c r="A459" s="7" t="s">
        <v>1136</v>
      </c>
      <c r="B459" s="52" t="s">
        <v>211</v>
      </c>
      <c r="C459">
        <f>'4'!F29</f>
        <v>0</v>
      </c>
      <c r="D459">
        <f>'4'!L29</f>
        <v>0</v>
      </c>
    </row>
    <row r="460" ht="21" spans="1:4">
      <c r="A460" s="7" t="s">
        <v>1137</v>
      </c>
      <c r="B460" s="50" t="s">
        <v>213</v>
      </c>
      <c r="C460">
        <f>'4'!F30</f>
        <v>0</v>
      </c>
      <c r="D460">
        <f>'4'!L30</f>
        <v>0</v>
      </c>
    </row>
    <row r="461" ht="21" spans="1:4">
      <c r="A461" s="7" t="s">
        <v>1138</v>
      </c>
      <c r="B461" s="50" t="s">
        <v>215</v>
      </c>
      <c r="C461">
        <f>'4'!F31</f>
        <v>0</v>
      </c>
      <c r="D461">
        <f>'4'!L31</f>
        <v>0</v>
      </c>
    </row>
    <row r="462" ht="21" spans="1:4">
      <c r="A462" s="7" t="s">
        <v>1139</v>
      </c>
      <c r="B462" s="50" t="s">
        <v>217</v>
      </c>
      <c r="C462">
        <f>'4'!F32</f>
        <v>0</v>
      </c>
      <c r="D462">
        <f>'4'!L32</f>
        <v>0</v>
      </c>
    </row>
    <row r="463" ht="21" spans="1:4">
      <c r="A463" s="7" t="s">
        <v>1140</v>
      </c>
      <c r="B463" s="52" t="s">
        <v>219</v>
      </c>
      <c r="C463">
        <f>'4'!F33</f>
        <v>0</v>
      </c>
      <c r="D463">
        <f>'4'!L33</f>
        <v>0</v>
      </c>
    </row>
    <row r="464" ht="21.75" spans="1:4">
      <c r="A464" s="7" t="s">
        <v>1141</v>
      </c>
      <c r="B464" s="53" t="s">
        <v>221</v>
      </c>
      <c r="C464" s="61">
        <f>'4'!F34</f>
        <v>0</v>
      </c>
      <c r="D464" s="61">
        <f>'4'!L34</f>
        <v>0</v>
      </c>
    </row>
    <row r="465" ht="31.5" spans="1:4">
      <c r="A465" s="7" t="s">
        <v>1142</v>
      </c>
      <c r="B465" s="56" t="s">
        <v>1143</v>
      </c>
      <c r="C465">
        <f>'5'!F6</f>
        <v>0</v>
      </c>
      <c r="D465">
        <f>'5'!L6</f>
        <v>0</v>
      </c>
    </row>
    <row r="466" ht="21" spans="1:4">
      <c r="A466" s="7" t="s">
        <v>1144</v>
      </c>
      <c r="B466" s="50" t="s">
        <v>225</v>
      </c>
      <c r="C466">
        <f>'5'!F7</f>
        <v>0</v>
      </c>
      <c r="D466">
        <f>'5'!L7</f>
        <v>0</v>
      </c>
    </row>
    <row r="467" ht="21" spans="1:4">
      <c r="A467" s="7" t="s">
        <v>1145</v>
      </c>
      <c r="B467" s="50" t="s">
        <v>227</v>
      </c>
      <c r="C467">
        <f>'5'!F8</f>
        <v>0</v>
      </c>
      <c r="D467">
        <f>'5'!L8</f>
        <v>0</v>
      </c>
    </row>
    <row r="468" ht="21" spans="1:4">
      <c r="A468" s="7" t="s">
        <v>1146</v>
      </c>
      <c r="B468" s="50" t="s">
        <v>229</v>
      </c>
      <c r="C468">
        <f>'5'!F9</f>
        <v>0</v>
      </c>
      <c r="D468">
        <f>'5'!L9</f>
        <v>0</v>
      </c>
    </row>
    <row r="469" ht="21" spans="1:4">
      <c r="A469" s="7" t="s">
        <v>1147</v>
      </c>
      <c r="B469" s="50" t="s">
        <v>231</v>
      </c>
      <c r="C469">
        <f>'5'!F10</f>
        <v>0</v>
      </c>
      <c r="D469">
        <f>'5'!L10</f>
        <v>0</v>
      </c>
    </row>
    <row r="470" ht="21" spans="1:4">
      <c r="A470" s="7" t="s">
        <v>1148</v>
      </c>
      <c r="B470" s="50" t="s">
        <v>233</v>
      </c>
      <c r="C470">
        <f>'5'!F11</f>
        <v>0</v>
      </c>
      <c r="D470">
        <f>'5'!L11</f>
        <v>0</v>
      </c>
    </row>
    <row r="471" ht="21" spans="1:4">
      <c r="A471" s="7" t="s">
        <v>1149</v>
      </c>
      <c r="B471" s="50" t="s">
        <v>235</v>
      </c>
      <c r="C471">
        <f>'5'!F12</f>
        <v>0</v>
      </c>
      <c r="D471">
        <f>'5'!L12</f>
        <v>0</v>
      </c>
    </row>
    <row r="472" ht="21" spans="1:4">
      <c r="A472" s="7" t="s">
        <v>1150</v>
      </c>
      <c r="B472" s="50" t="s">
        <v>237</v>
      </c>
      <c r="C472">
        <f>'5'!F13</f>
        <v>0</v>
      </c>
      <c r="D472">
        <f>'5'!L13</f>
        <v>0</v>
      </c>
    </row>
    <row r="473" ht="21" spans="1:4">
      <c r="A473" s="7" t="s">
        <v>1151</v>
      </c>
      <c r="B473" s="50" t="s">
        <v>239</v>
      </c>
      <c r="C473">
        <f>'5'!F14</f>
        <v>0</v>
      </c>
      <c r="D473">
        <f>'5'!L14</f>
        <v>0</v>
      </c>
    </row>
    <row r="474" ht="21" spans="1:4">
      <c r="A474" s="7" t="s">
        <v>1152</v>
      </c>
      <c r="B474" s="50" t="s">
        <v>241</v>
      </c>
      <c r="C474">
        <f>'5'!F15</f>
        <v>0</v>
      </c>
      <c r="D474">
        <f>'5'!L15</f>
        <v>0</v>
      </c>
    </row>
    <row r="475" ht="21" spans="1:4">
      <c r="A475" s="7" t="s">
        <v>1153</v>
      </c>
      <c r="B475" s="50" t="s">
        <v>243</v>
      </c>
      <c r="C475">
        <f>'5'!F16</f>
        <v>0</v>
      </c>
      <c r="D475">
        <f>'5'!L16</f>
        <v>0</v>
      </c>
    </row>
    <row r="476" ht="21" spans="1:4">
      <c r="A476" s="7" t="s">
        <v>1154</v>
      </c>
      <c r="B476" s="50" t="s">
        <v>245</v>
      </c>
      <c r="C476">
        <f>'5'!F17</f>
        <v>0</v>
      </c>
      <c r="D476">
        <f>'5'!L17</f>
        <v>0</v>
      </c>
    </row>
    <row r="477" ht="21" spans="1:4">
      <c r="A477" s="7" t="s">
        <v>1155</v>
      </c>
      <c r="B477" s="50" t="s">
        <v>247</v>
      </c>
      <c r="C477">
        <f>'5'!F18</f>
        <v>0</v>
      </c>
      <c r="D477">
        <f>'5'!L18</f>
        <v>0</v>
      </c>
    </row>
    <row r="478" ht="21.75" spans="1:4">
      <c r="A478" s="7" t="s">
        <v>1156</v>
      </c>
      <c r="B478" s="50" t="s">
        <v>249</v>
      </c>
      <c r="C478">
        <f>'5'!F19</f>
        <v>0</v>
      </c>
      <c r="D478">
        <f>'5'!L19</f>
        <v>0</v>
      </c>
    </row>
    <row r="479" ht="21" spans="1:4">
      <c r="A479" s="7" t="s">
        <v>1157</v>
      </c>
      <c r="B479" s="59" t="s">
        <v>251</v>
      </c>
      <c r="C479">
        <f>'5'!F20</f>
        <v>0</v>
      </c>
      <c r="D479">
        <f>'5'!L20</f>
        <v>0</v>
      </c>
    </row>
    <row r="480" ht="21" spans="1:4">
      <c r="A480" s="7" t="s">
        <v>1158</v>
      </c>
      <c r="B480" s="56" t="s">
        <v>253</v>
      </c>
      <c r="C480">
        <f>'5'!F21</f>
        <v>0</v>
      </c>
      <c r="D480">
        <f>'5'!L21</f>
        <v>0</v>
      </c>
    </row>
    <row r="481" spans="1:4">
      <c r="A481" s="7" t="s">
        <v>1159</v>
      </c>
      <c r="B481" s="50" t="s">
        <v>900</v>
      </c>
      <c r="C481">
        <f>'5'!F22</f>
        <v>0</v>
      </c>
      <c r="D481">
        <f>'5'!L22</f>
        <v>0</v>
      </c>
    </row>
    <row r="482" ht="21" spans="1:4">
      <c r="A482" s="7" t="s">
        <v>1160</v>
      </c>
      <c r="B482" s="50" t="s">
        <v>256</v>
      </c>
      <c r="C482">
        <f>'5'!F23</f>
        <v>0</v>
      </c>
      <c r="D482">
        <f>'5'!L23</f>
        <v>0</v>
      </c>
    </row>
    <row r="483" ht="42" spans="1:4">
      <c r="A483" s="7" t="s">
        <v>1161</v>
      </c>
      <c r="B483" s="50" t="s">
        <v>903</v>
      </c>
      <c r="C483">
        <f>'5'!F24</f>
        <v>0</v>
      </c>
      <c r="D483">
        <f>'5'!L24</f>
        <v>0</v>
      </c>
    </row>
    <row r="484" ht="21" spans="1:4">
      <c r="A484" s="7" t="s">
        <v>1162</v>
      </c>
      <c r="B484" s="50" t="s">
        <v>260</v>
      </c>
      <c r="C484">
        <f>'5'!F25</f>
        <v>0</v>
      </c>
      <c r="D484">
        <f>'5'!L25</f>
        <v>0</v>
      </c>
    </row>
    <row r="485" ht="42" spans="1:4">
      <c r="A485" s="7" t="s">
        <v>1163</v>
      </c>
      <c r="B485" s="56" t="s">
        <v>262</v>
      </c>
      <c r="C485">
        <f>'5'!F26</f>
        <v>0</v>
      </c>
      <c r="D485">
        <f>'5'!L26</f>
        <v>0</v>
      </c>
    </row>
    <row r="486" ht="31.5" spans="1:4">
      <c r="A486" s="7" t="s">
        <v>1164</v>
      </c>
      <c r="B486" s="50" t="s">
        <v>264</v>
      </c>
      <c r="C486">
        <f>'5'!F27</f>
        <v>0</v>
      </c>
      <c r="D486">
        <f>'5'!L27</f>
        <v>0</v>
      </c>
    </row>
    <row r="487" ht="21" spans="1:4">
      <c r="A487" s="7" t="s">
        <v>1165</v>
      </c>
      <c r="B487" s="50" t="s">
        <v>266</v>
      </c>
      <c r="C487">
        <f>'5'!F28</f>
        <v>0</v>
      </c>
      <c r="D487">
        <f>'5'!L28</f>
        <v>0</v>
      </c>
    </row>
    <row r="488" ht="21" spans="1:4">
      <c r="A488" s="7" t="s">
        <v>1166</v>
      </c>
      <c r="B488" s="50" t="s">
        <v>268</v>
      </c>
      <c r="C488">
        <f>'5'!F29</f>
        <v>0</v>
      </c>
      <c r="D488">
        <f>'5'!L29</f>
        <v>0</v>
      </c>
    </row>
    <row r="489" ht="32.25" spans="1:4">
      <c r="A489" s="7" t="s">
        <v>1167</v>
      </c>
      <c r="B489" s="50" t="s">
        <v>270</v>
      </c>
      <c r="C489" s="61">
        <f>'5'!F30</f>
        <v>0</v>
      </c>
      <c r="D489" s="61">
        <f>'5'!L30</f>
        <v>0</v>
      </c>
    </row>
    <row r="490" ht="31.5" spans="1:4">
      <c r="A490" s="7" t="s">
        <v>1168</v>
      </c>
      <c r="B490" s="59" t="s">
        <v>1169</v>
      </c>
      <c r="C490">
        <f>'6'!F9</f>
        <v>0</v>
      </c>
      <c r="D490">
        <f>'6'!L9</f>
        <v>0</v>
      </c>
    </row>
    <row r="491" ht="21" spans="1:4">
      <c r="A491" s="7" t="s">
        <v>1170</v>
      </c>
      <c r="B491" s="56" t="s">
        <v>73</v>
      </c>
      <c r="C491">
        <f>'6'!F10</f>
        <v>0</v>
      </c>
      <c r="D491">
        <f>'6'!L10</f>
        <v>0</v>
      </c>
    </row>
    <row r="492" ht="42" spans="1:4">
      <c r="A492" s="7" t="s">
        <v>1171</v>
      </c>
      <c r="B492" s="50" t="s">
        <v>277</v>
      </c>
      <c r="C492">
        <f>'6'!F11</f>
        <v>0</v>
      </c>
      <c r="D492">
        <f>'6'!L11</f>
        <v>0</v>
      </c>
    </row>
    <row r="493" ht="21" spans="1:4">
      <c r="A493" s="7" t="s">
        <v>1172</v>
      </c>
      <c r="B493" s="50" t="s">
        <v>279</v>
      </c>
      <c r="C493">
        <f>'6'!F12</f>
        <v>0</v>
      </c>
      <c r="D493">
        <f>'6'!L12</f>
        <v>0</v>
      </c>
    </row>
    <row r="494" ht="21" spans="1:4">
      <c r="A494" s="7" t="s">
        <v>1173</v>
      </c>
      <c r="B494" s="50" t="s">
        <v>281</v>
      </c>
      <c r="C494">
        <f>'6'!F13</f>
        <v>0</v>
      </c>
      <c r="D494">
        <f>'6'!L13</f>
        <v>0</v>
      </c>
    </row>
    <row r="495" ht="21" spans="1:4">
      <c r="A495" s="7" t="s">
        <v>1174</v>
      </c>
      <c r="B495" s="50" t="s">
        <v>283</v>
      </c>
      <c r="C495">
        <f>'6'!F14</f>
        <v>0</v>
      </c>
      <c r="D495">
        <f>'6'!L14</f>
        <v>0</v>
      </c>
    </row>
    <row r="496" ht="21" spans="1:4">
      <c r="A496" s="7" t="s">
        <v>1175</v>
      </c>
      <c r="B496" s="56" t="s">
        <v>285</v>
      </c>
      <c r="C496">
        <f>'6'!F15</f>
        <v>0</v>
      </c>
      <c r="D496">
        <f>'6'!L15</f>
        <v>0</v>
      </c>
    </row>
    <row r="497" ht="21" spans="1:4">
      <c r="A497" s="7" t="s">
        <v>1176</v>
      </c>
      <c r="B497" s="50" t="s">
        <v>287</v>
      </c>
      <c r="C497">
        <f>'6'!F16</f>
        <v>0</v>
      </c>
      <c r="D497">
        <f>'6'!L16</f>
        <v>0</v>
      </c>
    </row>
    <row r="498" ht="21" spans="1:4">
      <c r="A498" s="7" t="s">
        <v>1177</v>
      </c>
      <c r="B498" s="50" t="s">
        <v>289</v>
      </c>
      <c r="C498">
        <f>'6'!F17</f>
        <v>0</v>
      </c>
      <c r="D498">
        <f>'6'!L17</f>
        <v>0</v>
      </c>
    </row>
    <row r="499" ht="21" spans="1:4">
      <c r="A499" s="7" t="s">
        <v>1178</v>
      </c>
      <c r="B499" s="50" t="s">
        <v>291</v>
      </c>
      <c r="C499">
        <f>'6'!F18</f>
        <v>0</v>
      </c>
      <c r="D499">
        <f>'6'!L18</f>
        <v>0</v>
      </c>
    </row>
    <row r="500" ht="21" spans="1:4">
      <c r="A500" s="7" t="s">
        <v>1179</v>
      </c>
      <c r="B500" s="50" t="s">
        <v>293</v>
      </c>
      <c r="C500">
        <f>'6'!F19</f>
        <v>0</v>
      </c>
      <c r="D500">
        <f>'6'!L19</f>
        <v>0</v>
      </c>
    </row>
    <row r="501" ht="21" spans="1:4">
      <c r="A501" s="7" t="s">
        <v>1180</v>
      </c>
      <c r="B501" s="58" t="s">
        <v>295</v>
      </c>
      <c r="C501">
        <f>'6'!F20</f>
        <v>0</v>
      </c>
      <c r="D501">
        <f>'6'!L20</f>
        <v>0</v>
      </c>
    </row>
    <row r="502" ht="21" spans="1:4">
      <c r="A502" s="7" t="s">
        <v>1181</v>
      </c>
      <c r="B502" s="50" t="s">
        <v>297</v>
      </c>
      <c r="C502">
        <f>'6'!F21</f>
        <v>0</v>
      </c>
      <c r="D502">
        <f>'6'!L21</f>
        <v>0</v>
      </c>
    </row>
    <row r="503" ht="21" spans="1:4">
      <c r="A503" s="7" t="s">
        <v>1182</v>
      </c>
      <c r="B503" s="50" t="s">
        <v>299</v>
      </c>
      <c r="C503">
        <f>'6'!F22</f>
        <v>0</v>
      </c>
      <c r="D503">
        <f>'6'!L22</f>
        <v>0</v>
      </c>
    </row>
    <row r="504" ht="21" spans="1:4">
      <c r="A504" s="7" t="s">
        <v>1183</v>
      </c>
      <c r="B504" s="50" t="s">
        <v>301</v>
      </c>
      <c r="C504">
        <f>'6'!F23</f>
        <v>0</v>
      </c>
      <c r="D504">
        <f>'6'!L23</f>
        <v>0</v>
      </c>
    </row>
    <row r="505" ht="21" spans="1:4">
      <c r="A505" s="7" t="s">
        <v>1184</v>
      </c>
      <c r="B505" s="56" t="s">
        <v>303</v>
      </c>
      <c r="C505">
        <f>'6'!F24</f>
        <v>0</v>
      </c>
      <c r="D505">
        <f>'6'!L24</f>
        <v>0</v>
      </c>
    </row>
    <row r="506" ht="21.75" spans="1:4">
      <c r="A506" s="7" t="s">
        <v>1185</v>
      </c>
      <c r="B506" s="58" t="s">
        <v>305</v>
      </c>
      <c r="C506">
        <f>'6'!F25</f>
        <v>0</v>
      </c>
      <c r="D506">
        <f>'6'!L25</f>
        <v>0</v>
      </c>
    </row>
    <row r="507" ht="31.5" spans="1:4">
      <c r="A507" s="7" t="s">
        <v>1186</v>
      </c>
      <c r="B507" s="59" t="s">
        <v>307</v>
      </c>
      <c r="C507">
        <f>'6'!F26</f>
        <v>0</v>
      </c>
      <c r="D507">
        <f>'6'!L26</f>
        <v>0</v>
      </c>
    </row>
    <row r="508" ht="31.5" spans="1:4">
      <c r="A508" s="7" t="s">
        <v>1187</v>
      </c>
      <c r="B508" s="56" t="s">
        <v>309</v>
      </c>
      <c r="C508">
        <f>'6'!F27</f>
        <v>0</v>
      </c>
      <c r="D508">
        <f>'6'!L27</f>
        <v>0</v>
      </c>
    </row>
    <row r="509" ht="21" spans="1:4">
      <c r="A509" s="7" t="s">
        <v>1188</v>
      </c>
      <c r="B509" s="50" t="s">
        <v>311</v>
      </c>
      <c r="C509">
        <f>'6'!F28</f>
        <v>0</v>
      </c>
      <c r="D509">
        <f>'6'!L28</f>
        <v>0</v>
      </c>
    </row>
    <row r="510" ht="21" spans="1:4">
      <c r="A510" s="7" t="s">
        <v>1189</v>
      </c>
      <c r="B510" s="50" t="s">
        <v>313</v>
      </c>
      <c r="C510">
        <f>'6'!F29</f>
        <v>0</v>
      </c>
      <c r="D510">
        <f>'6'!L29</f>
        <v>0</v>
      </c>
    </row>
    <row r="511" ht="21.75" spans="1:4">
      <c r="A511" s="7" t="s">
        <v>1190</v>
      </c>
      <c r="B511" s="58" t="s">
        <v>315</v>
      </c>
      <c r="C511">
        <f>'6'!F30</f>
        <v>0</v>
      </c>
      <c r="D511">
        <f>'6'!L30</f>
        <v>0</v>
      </c>
    </row>
    <row r="512" ht="21.75" spans="1:4">
      <c r="A512" s="7" t="s">
        <v>1191</v>
      </c>
      <c r="B512" s="60" t="s">
        <v>317</v>
      </c>
      <c r="C512" s="61">
        <f>'6'!F31</f>
        <v>0</v>
      </c>
      <c r="D512" s="61">
        <f>'6'!L31</f>
        <v>0</v>
      </c>
    </row>
    <row r="513" ht="36.75" spans="1:4">
      <c r="A513" s="7" t="s">
        <v>1192</v>
      </c>
      <c r="B513" s="48" t="s">
        <v>1193</v>
      </c>
      <c r="C513">
        <f>'2'!G10</f>
        <v>1</v>
      </c>
      <c r="D513">
        <f>'2'!M10</f>
        <v>1</v>
      </c>
    </row>
    <row r="514" ht="21" spans="1:4">
      <c r="A514" s="7" t="s">
        <v>1194</v>
      </c>
      <c r="B514" s="50" t="s">
        <v>73</v>
      </c>
      <c r="C514">
        <f>'2'!G11</f>
        <v>0</v>
      </c>
      <c r="D514">
        <f>'2'!M11</f>
        <v>0</v>
      </c>
    </row>
    <row r="515" ht="42" spans="1:4">
      <c r="A515" s="7" t="s">
        <v>1195</v>
      </c>
      <c r="B515" s="50" t="s">
        <v>75</v>
      </c>
      <c r="C515">
        <f>'2'!G12</f>
        <v>0</v>
      </c>
      <c r="D515">
        <f>'2'!M12</f>
        <v>0</v>
      </c>
    </row>
    <row r="516" ht="21" spans="1:4">
      <c r="A516" s="7" t="s">
        <v>1196</v>
      </c>
      <c r="B516" s="50" t="s">
        <v>77</v>
      </c>
      <c r="C516">
        <f>'2'!G13</f>
        <v>0</v>
      </c>
      <c r="D516">
        <f>'2'!M13</f>
        <v>0</v>
      </c>
    </row>
    <row r="517" ht="21" spans="1:4">
      <c r="A517" s="7" t="s">
        <v>1197</v>
      </c>
      <c r="B517" s="50" t="s">
        <v>79</v>
      </c>
      <c r="C517">
        <f>'2'!G14</f>
        <v>0</v>
      </c>
      <c r="D517">
        <f>'2'!M14</f>
        <v>0</v>
      </c>
    </row>
    <row r="518" ht="21" spans="1:4">
      <c r="A518" s="7" t="s">
        <v>1198</v>
      </c>
      <c r="B518" s="50" t="s">
        <v>81</v>
      </c>
      <c r="C518">
        <f>'2'!G15</f>
        <v>0</v>
      </c>
      <c r="D518">
        <f>'2'!M15</f>
        <v>0</v>
      </c>
    </row>
    <row r="519" ht="21" spans="1:4">
      <c r="A519" s="7" t="s">
        <v>1199</v>
      </c>
      <c r="B519" s="50" t="s">
        <v>83</v>
      </c>
      <c r="C519">
        <f>'2'!G16</f>
        <v>0</v>
      </c>
      <c r="D519">
        <f>'2'!M16</f>
        <v>0</v>
      </c>
    </row>
    <row r="520" ht="21" spans="1:4">
      <c r="A520" s="7" t="s">
        <v>1200</v>
      </c>
      <c r="B520" s="50" t="s">
        <v>85</v>
      </c>
      <c r="C520">
        <f>'2'!G17</f>
        <v>0</v>
      </c>
      <c r="D520">
        <f>'2'!M17</f>
        <v>0</v>
      </c>
    </row>
    <row r="521" ht="21" spans="1:4">
      <c r="A521" s="7" t="s">
        <v>1201</v>
      </c>
      <c r="B521" s="50" t="s">
        <v>87</v>
      </c>
      <c r="C521">
        <f>'2'!G18</f>
        <v>0</v>
      </c>
      <c r="D521">
        <f>'2'!M18</f>
        <v>0</v>
      </c>
    </row>
    <row r="522" ht="21" spans="1:4">
      <c r="A522" s="7" t="s">
        <v>1202</v>
      </c>
      <c r="B522" s="50" t="s">
        <v>89</v>
      </c>
      <c r="C522">
        <f>'2'!G19</f>
        <v>0</v>
      </c>
      <c r="D522">
        <f>'2'!M19</f>
        <v>0</v>
      </c>
    </row>
    <row r="523" ht="21" spans="1:4">
      <c r="A523" s="7" t="s">
        <v>1203</v>
      </c>
      <c r="B523" s="50" t="s">
        <v>91</v>
      </c>
      <c r="C523">
        <f>'2'!G20</f>
        <v>0</v>
      </c>
      <c r="D523">
        <f>'2'!M20</f>
        <v>0</v>
      </c>
    </row>
    <row r="524" ht="21" spans="1:4">
      <c r="A524" s="7" t="s">
        <v>1204</v>
      </c>
      <c r="B524" s="50" t="s">
        <v>93</v>
      </c>
      <c r="C524">
        <f>'2'!G21</f>
        <v>0</v>
      </c>
      <c r="D524">
        <f>'2'!M21</f>
        <v>0</v>
      </c>
    </row>
    <row r="525" ht="21" spans="1:4">
      <c r="A525" s="7" t="s">
        <v>1205</v>
      </c>
      <c r="B525" s="50" t="s">
        <v>95</v>
      </c>
      <c r="C525">
        <f>'2'!G22</f>
        <v>0</v>
      </c>
      <c r="D525">
        <f>'2'!M22</f>
        <v>0</v>
      </c>
    </row>
    <row r="526" ht="21" spans="1:4">
      <c r="A526" s="7" t="s">
        <v>1206</v>
      </c>
      <c r="B526" s="50" t="s">
        <v>97</v>
      </c>
      <c r="C526">
        <f>'2'!G23</f>
        <v>0</v>
      </c>
      <c r="D526">
        <f>'2'!M23</f>
        <v>0</v>
      </c>
    </row>
    <row r="527" ht="21" spans="1:4">
      <c r="A527" s="7" t="s">
        <v>1207</v>
      </c>
      <c r="B527" s="50" t="s">
        <v>99</v>
      </c>
      <c r="C527">
        <f>'2'!G24</f>
        <v>0</v>
      </c>
      <c r="D527">
        <f>'2'!M24</f>
        <v>0</v>
      </c>
    </row>
    <row r="528" ht="21" spans="1:4">
      <c r="A528" s="7" t="s">
        <v>1208</v>
      </c>
      <c r="B528" s="50" t="s">
        <v>101</v>
      </c>
      <c r="C528">
        <f>'2'!G25</f>
        <v>0</v>
      </c>
      <c r="D528">
        <f>'2'!M25</f>
        <v>0</v>
      </c>
    </row>
    <row r="529" ht="21" spans="1:4">
      <c r="A529" s="7" t="s">
        <v>1209</v>
      </c>
      <c r="B529" s="50" t="s">
        <v>103</v>
      </c>
      <c r="C529">
        <f>'2'!G26</f>
        <v>0</v>
      </c>
      <c r="D529">
        <f>'2'!M26</f>
        <v>0</v>
      </c>
    </row>
    <row r="530" ht="21" spans="1:4">
      <c r="A530" s="7" t="s">
        <v>1210</v>
      </c>
      <c r="B530" s="52" t="s">
        <v>105</v>
      </c>
      <c r="C530">
        <f>'2'!G27</f>
        <v>0</v>
      </c>
      <c r="D530">
        <f>'2'!M27</f>
        <v>0</v>
      </c>
    </row>
    <row r="531" ht="21" spans="1:4">
      <c r="A531" s="7" t="s">
        <v>1211</v>
      </c>
      <c r="B531" s="50" t="s">
        <v>107</v>
      </c>
      <c r="C531">
        <f>'2'!G28</f>
        <v>0</v>
      </c>
      <c r="D531">
        <f>'2'!M28</f>
        <v>0</v>
      </c>
    </row>
    <row r="532" ht="21" spans="1:4">
      <c r="A532" s="7" t="s">
        <v>1212</v>
      </c>
      <c r="B532" s="50" t="s">
        <v>109</v>
      </c>
      <c r="C532">
        <f>'2'!G29</f>
        <v>0</v>
      </c>
      <c r="D532">
        <f>'2'!M29</f>
        <v>0</v>
      </c>
    </row>
    <row r="533" ht="21" spans="1:4">
      <c r="A533" s="7" t="s">
        <v>1213</v>
      </c>
      <c r="B533" s="50" t="s">
        <v>111</v>
      </c>
      <c r="C533">
        <f>'2'!G30</f>
        <v>0</v>
      </c>
      <c r="D533">
        <f>'2'!M30</f>
        <v>0</v>
      </c>
    </row>
    <row r="534" ht="21.75" spans="1:4">
      <c r="A534" s="7" t="s">
        <v>1214</v>
      </c>
      <c r="B534" s="53" t="s">
        <v>113</v>
      </c>
      <c r="C534" s="61">
        <f>'2'!G31</f>
        <v>0</v>
      </c>
      <c r="D534" s="61">
        <f>'2'!M31</f>
        <v>0</v>
      </c>
    </row>
    <row r="535" ht="42" spans="1:4">
      <c r="A535" s="7" t="s">
        <v>1215</v>
      </c>
      <c r="B535" s="56" t="s">
        <v>1216</v>
      </c>
      <c r="C535">
        <f>'3'!G6</f>
        <v>0</v>
      </c>
      <c r="D535">
        <f>'3'!M6</f>
        <v>0</v>
      </c>
    </row>
    <row r="536" ht="21" spans="1:4">
      <c r="A536" s="7" t="s">
        <v>1217</v>
      </c>
      <c r="B536" s="56" t="s">
        <v>117</v>
      </c>
      <c r="C536">
        <f>'3'!G7</f>
        <v>0</v>
      </c>
      <c r="D536">
        <f>'3'!M7</f>
        <v>0</v>
      </c>
    </row>
    <row r="537" ht="21" spans="1:4">
      <c r="A537" s="7" t="s">
        <v>1218</v>
      </c>
      <c r="B537" s="50" t="s">
        <v>119</v>
      </c>
      <c r="C537">
        <f>'3'!G8</f>
        <v>0</v>
      </c>
      <c r="D537">
        <f>'3'!M8</f>
        <v>0</v>
      </c>
    </row>
    <row r="538" ht="21" spans="1:4">
      <c r="A538" s="7" t="s">
        <v>1219</v>
      </c>
      <c r="B538" s="50" t="s">
        <v>121</v>
      </c>
      <c r="C538">
        <f>'3'!G9</f>
        <v>0</v>
      </c>
      <c r="D538">
        <f>'3'!M9</f>
        <v>0</v>
      </c>
    </row>
    <row r="539" ht="21" spans="1:4">
      <c r="A539" s="7" t="s">
        <v>1220</v>
      </c>
      <c r="B539" s="50" t="s">
        <v>123</v>
      </c>
      <c r="C539">
        <f>'3'!G10</f>
        <v>0</v>
      </c>
      <c r="D539">
        <f>'3'!M10</f>
        <v>0</v>
      </c>
    </row>
    <row r="540" ht="21" spans="1:4">
      <c r="A540" s="7" t="s">
        <v>1221</v>
      </c>
      <c r="B540" s="50" t="s">
        <v>125</v>
      </c>
      <c r="C540">
        <f>'3'!G11</f>
        <v>0</v>
      </c>
      <c r="D540">
        <f>'3'!M11</f>
        <v>0</v>
      </c>
    </row>
    <row r="541" ht="21" spans="1:4">
      <c r="A541" s="7" t="s">
        <v>1222</v>
      </c>
      <c r="B541" s="50" t="s">
        <v>127</v>
      </c>
      <c r="C541">
        <f>'3'!G12</f>
        <v>0</v>
      </c>
      <c r="D541">
        <f>'3'!M12</f>
        <v>0</v>
      </c>
    </row>
    <row r="542" ht="21" spans="1:4">
      <c r="A542" s="7" t="s">
        <v>1223</v>
      </c>
      <c r="B542" s="50" t="s">
        <v>129</v>
      </c>
      <c r="C542">
        <f>'3'!G13</f>
        <v>0</v>
      </c>
      <c r="D542">
        <f>'3'!M13</f>
        <v>0</v>
      </c>
    </row>
    <row r="543" ht="21" spans="1:4">
      <c r="A543" s="7" t="s">
        <v>1224</v>
      </c>
      <c r="B543" s="50" t="s">
        <v>131</v>
      </c>
      <c r="C543">
        <f>'3'!G14</f>
        <v>0</v>
      </c>
      <c r="D543">
        <f>'3'!M14</f>
        <v>0</v>
      </c>
    </row>
    <row r="544" ht="21" spans="1:4">
      <c r="A544" s="7" t="s">
        <v>1225</v>
      </c>
      <c r="B544" s="50" t="s">
        <v>133</v>
      </c>
      <c r="C544">
        <f>'3'!G15</f>
        <v>0</v>
      </c>
      <c r="D544">
        <f>'3'!M15</f>
        <v>0</v>
      </c>
    </row>
    <row r="545" ht="21" spans="1:4">
      <c r="A545" s="7" t="s">
        <v>1226</v>
      </c>
      <c r="B545" s="50" t="s">
        <v>135</v>
      </c>
      <c r="C545">
        <f>'3'!G16</f>
        <v>0</v>
      </c>
      <c r="D545">
        <f>'3'!M16</f>
        <v>0</v>
      </c>
    </row>
    <row r="546" ht="21" spans="1:4">
      <c r="A546" s="7" t="s">
        <v>1227</v>
      </c>
      <c r="B546" s="50" t="s">
        <v>137</v>
      </c>
      <c r="C546">
        <f>'3'!G17</f>
        <v>0</v>
      </c>
      <c r="D546">
        <f>'3'!M17</f>
        <v>0</v>
      </c>
    </row>
    <row r="547" ht="21" spans="1:4">
      <c r="A547" s="7" t="s">
        <v>1228</v>
      </c>
      <c r="B547" s="50" t="s">
        <v>139</v>
      </c>
      <c r="C547">
        <f>'3'!G18</f>
        <v>0</v>
      </c>
      <c r="D547">
        <f>'3'!M18</f>
        <v>0</v>
      </c>
    </row>
    <row r="548" ht="21" spans="1:4">
      <c r="A548" s="7" t="s">
        <v>1229</v>
      </c>
      <c r="B548" s="50" t="s">
        <v>141</v>
      </c>
      <c r="C548">
        <f>'3'!G19</f>
        <v>0</v>
      </c>
      <c r="D548">
        <f>'3'!M19</f>
        <v>0</v>
      </c>
    </row>
    <row r="549" ht="21" spans="1:4">
      <c r="A549" s="7" t="s">
        <v>1230</v>
      </c>
      <c r="B549" s="50" t="s">
        <v>143</v>
      </c>
      <c r="C549">
        <f>'3'!G20</f>
        <v>0</v>
      </c>
      <c r="D549">
        <f>'3'!M20</f>
        <v>0</v>
      </c>
    </row>
    <row r="550" ht="21" spans="1:4">
      <c r="A550" s="7" t="s">
        <v>1231</v>
      </c>
      <c r="B550" s="50" t="s">
        <v>145</v>
      </c>
      <c r="C550">
        <f>'3'!G21</f>
        <v>0</v>
      </c>
      <c r="D550">
        <f>'3'!M21</f>
        <v>0</v>
      </c>
    </row>
    <row r="551" ht="21" spans="1:4">
      <c r="A551" s="7" t="s">
        <v>1232</v>
      </c>
      <c r="B551" s="50" t="s">
        <v>147</v>
      </c>
      <c r="C551">
        <f>'3'!G22</f>
        <v>0</v>
      </c>
      <c r="D551">
        <f>'3'!M22</f>
        <v>0</v>
      </c>
    </row>
    <row r="552" ht="21" spans="1:4">
      <c r="A552" s="7" t="s">
        <v>1233</v>
      </c>
      <c r="B552" s="50" t="s">
        <v>149</v>
      </c>
      <c r="C552">
        <f>'3'!G23</f>
        <v>0</v>
      </c>
      <c r="D552">
        <f>'3'!M23</f>
        <v>0</v>
      </c>
    </row>
    <row r="553" ht="21" spans="1:4">
      <c r="A553" s="7" t="s">
        <v>1234</v>
      </c>
      <c r="B553" s="52" t="s">
        <v>151</v>
      </c>
      <c r="C553">
        <f>'3'!G24</f>
        <v>0</v>
      </c>
      <c r="D553">
        <f>'3'!M24</f>
        <v>0</v>
      </c>
    </row>
    <row r="554" ht="21" spans="1:4">
      <c r="A554" s="7" t="s">
        <v>1235</v>
      </c>
      <c r="B554" s="50" t="s">
        <v>153</v>
      </c>
      <c r="C554">
        <f>'3'!G25</f>
        <v>0</v>
      </c>
      <c r="D554">
        <f>'3'!M25</f>
        <v>0</v>
      </c>
    </row>
    <row r="555" ht="21" spans="1:4">
      <c r="A555" s="7" t="s">
        <v>1236</v>
      </c>
      <c r="B555" s="57" t="s">
        <v>155</v>
      </c>
      <c r="C555">
        <f>'3'!G26</f>
        <v>0</v>
      </c>
      <c r="D555">
        <f>'3'!M26</f>
        <v>0</v>
      </c>
    </row>
    <row r="556" ht="21" spans="1:4">
      <c r="A556" s="7" t="s">
        <v>1237</v>
      </c>
      <c r="B556" s="50" t="s">
        <v>157</v>
      </c>
      <c r="C556">
        <f>'3'!G27</f>
        <v>0</v>
      </c>
      <c r="D556">
        <f>'3'!M27</f>
        <v>0</v>
      </c>
    </row>
    <row r="557" ht="21" spans="1:4">
      <c r="A557" s="7" t="s">
        <v>1238</v>
      </c>
      <c r="B557" s="50" t="s">
        <v>159</v>
      </c>
      <c r="C557">
        <f>'3'!G28</f>
        <v>0</v>
      </c>
      <c r="D557">
        <f>'3'!M28</f>
        <v>0</v>
      </c>
    </row>
    <row r="558" ht="21" spans="1:4">
      <c r="A558" s="7" t="s">
        <v>1239</v>
      </c>
      <c r="B558" s="57" t="s">
        <v>161</v>
      </c>
      <c r="C558">
        <f>'3'!G29</f>
        <v>0</v>
      </c>
      <c r="D558">
        <f>'3'!M29</f>
        <v>0</v>
      </c>
    </row>
    <row r="559" ht="21.75" spans="1:4">
      <c r="A559" s="7" t="s">
        <v>1240</v>
      </c>
      <c r="B559" s="53" t="s">
        <v>163</v>
      </c>
      <c r="C559" s="61">
        <f>'3'!G30</f>
        <v>0</v>
      </c>
      <c r="D559" s="61">
        <f>'3'!M30</f>
        <v>0</v>
      </c>
    </row>
    <row r="560" ht="42" spans="1:4">
      <c r="A560" s="7" t="s">
        <v>1241</v>
      </c>
      <c r="B560" s="58" t="s">
        <v>1242</v>
      </c>
      <c r="C560">
        <f>'4'!G6</f>
        <v>0</v>
      </c>
      <c r="D560">
        <f>'4'!M6</f>
        <v>0</v>
      </c>
    </row>
    <row r="561" ht="21" spans="1:4">
      <c r="A561" s="7" t="s">
        <v>1243</v>
      </c>
      <c r="B561" s="50" t="s">
        <v>167</v>
      </c>
      <c r="C561">
        <f>'4'!G7</f>
        <v>0</v>
      </c>
      <c r="D561">
        <f>'4'!M7</f>
        <v>0</v>
      </c>
    </row>
    <row r="562" ht="21" spans="1:4">
      <c r="A562" s="7" t="s">
        <v>1244</v>
      </c>
      <c r="B562" s="56" t="s">
        <v>169</v>
      </c>
      <c r="C562">
        <f>'4'!G8</f>
        <v>0</v>
      </c>
      <c r="D562">
        <f>'4'!M8</f>
        <v>0</v>
      </c>
    </row>
    <row r="563" ht="21" spans="1:4">
      <c r="A563" s="7" t="s">
        <v>1245</v>
      </c>
      <c r="B563" s="50" t="s">
        <v>171</v>
      </c>
      <c r="C563">
        <f>'4'!G9</f>
        <v>0</v>
      </c>
      <c r="D563">
        <f>'4'!M9</f>
        <v>0</v>
      </c>
    </row>
    <row r="564" ht="21" spans="1:4">
      <c r="A564" s="7" t="s">
        <v>1246</v>
      </c>
      <c r="B564" s="50" t="s">
        <v>173</v>
      </c>
      <c r="C564">
        <f>'4'!G10</f>
        <v>0</v>
      </c>
      <c r="D564">
        <f>'4'!M10</f>
        <v>0</v>
      </c>
    </row>
    <row r="565" ht="21" spans="1:4">
      <c r="A565" s="7" t="s">
        <v>1247</v>
      </c>
      <c r="B565" s="50" t="s">
        <v>175</v>
      </c>
      <c r="C565">
        <f>'4'!G11</f>
        <v>0</v>
      </c>
      <c r="D565">
        <f>'4'!M11</f>
        <v>0</v>
      </c>
    </row>
    <row r="566" ht="21" spans="1:4">
      <c r="A566" s="7" t="s">
        <v>1248</v>
      </c>
      <c r="B566" s="50" t="s">
        <v>177</v>
      </c>
      <c r="C566">
        <f>'4'!G12</f>
        <v>0</v>
      </c>
      <c r="D566">
        <f>'4'!M12</f>
        <v>0</v>
      </c>
    </row>
    <row r="567" ht="21" spans="1:4">
      <c r="A567" s="7" t="s">
        <v>1249</v>
      </c>
      <c r="B567" s="50" t="s">
        <v>179</v>
      </c>
      <c r="C567">
        <f>'4'!G13</f>
        <v>0</v>
      </c>
      <c r="D567">
        <f>'4'!M13</f>
        <v>0</v>
      </c>
    </row>
    <row r="568" ht="21" spans="1:4">
      <c r="A568" s="7" t="s">
        <v>1250</v>
      </c>
      <c r="B568" s="50" t="s">
        <v>181</v>
      </c>
      <c r="C568">
        <f>'4'!G14</f>
        <v>0</v>
      </c>
      <c r="D568">
        <f>'4'!M14</f>
        <v>0</v>
      </c>
    </row>
    <row r="569" ht="21" spans="1:4">
      <c r="A569" s="7" t="s">
        <v>1251</v>
      </c>
      <c r="B569" s="50" t="s">
        <v>183</v>
      </c>
      <c r="C569">
        <f>'4'!G15</f>
        <v>0</v>
      </c>
      <c r="D569">
        <f>'4'!M15</f>
        <v>0</v>
      </c>
    </row>
    <row r="570" ht="21" spans="1:4">
      <c r="A570" s="7" t="s">
        <v>1252</v>
      </c>
      <c r="B570" s="50" t="s">
        <v>185</v>
      </c>
      <c r="C570">
        <f>'4'!G16</f>
        <v>0</v>
      </c>
      <c r="D570">
        <f>'4'!M16</f>
        <v>0</v>
      </c>
    </row>
    <row r="571" ht="21" spans="1:4">
      <c r="A571" s="7" t="s">
        <v>1253</v>
      </c>
      <c r="B571" s="50" t="s">
        <v>187</v>
      </c>
      <c r="C571">
        <f>'4'!G17</f>
        <v>0</v>
      </c>
      <c r="D571">
        <f>'4'!M17</f>
        <v>0</v>
      </c>
    </row>
    <row r="572" ht="21" spans="1:4">
      <c r="A572" s="7" t="s">
        <v>1254</v>
      </c>
      <c r="B572" s="50" t="s">
        <v>189</v>
      </c>
      <c r="C572">
        <f>'4'!G18</f>
        <v>0</v>
      </c>
      <c r="D572">
        <f>'4'!M18</f>
        <v>0</v>
      </c>
    </row>
    <row r="573" ht="21" spans="1:4">
      <c r="A573" s="7" t="s">
        <v>1255</v>
      </c>
      <c r="B573" s="50" t="s">
        <v>191</v>
      </c>
      <c r="C573">
        <f>'4'!G19</f>
        <v>0</v>
      </c>
      <c r="D573">
        <f>'4'!M19</f>
        <v>0</v>
      </c>
    </row>
    <row r="574" ht="21" spans="1:4">
      <c r="A574" s="7" t="s">
        <v>1256</v>
      </c>
      <c r="B574" s="56" t="s">
        <v>193</v>
      </c>
      <c r="C574">
        <f>'4'!G20</f>
        <v>0</v>
      </c>
      <c r="D574">
        <f>'4'!M20</f>
        <v>0</v>
      </c>
    </row>
    <row r="575" ht="21" spans="1:4">
      <c r="A575" s="7" t="s">
        <v>1257</v>
      </c>
      <c r="B575" s="50" t="s">
        <v>195</v>
      </c>
      <c r="C575">
        <f>'4'!G21</f>
        <v>0</v>
      </c>
      <c r="D575">
        <f>'4'!M21</f>
        <v>0</v>
      </c>
    </row>
    <row r="576" ht="21" spans="1:4">
      <c r="A576" s="7" t="s">
        <v>1258</v>
      </c>
      <c r="B576" s="50" t="s">
        <v>197</v>
      </c>
      <c r="C576">
        <f>'4'!G22</f>
        <v>0</v>
      </c>
      <c r="D576">
        <f>'4'!M22</f>
        <v>0</v>
      </c>
    </row>
    <row r="577" ht="21" spans="1:4">
      <c r="A577" s="7" t="s">
        <v>1259</v>
      </c>
      <c r="B577" s="50" t="s">
        <v>199</v>
      </c>
      <c r="C577">
        <f>'4'!G23</f>
        <v>0</v>
      </c>
      <c r="D577">
        <f>'4'!M23</f>
        <v>0</v>
      </c>
    </row>
    <row r="578" ht="21" spans="1:4">
      <c r="A578" s="7" t="s">
        <v>1260</v>
      </c>
      <c r="B578" s="50" t="s">
        <v>201</v>
      </c>
      <c r="C578">
        <f>'4'!G24</f>
        <v>0</v>
      </c>
      <c r="D578">
        <f>'4'!M24</f>
        <v>0</v>
      </c>
    </row>
    <row r="579" ht="31.5" spans="1:4">
      <c r="A579" s="7" t="s">
        <v>1261</v>
      </c>
      <c r="B579" s="56" t="s">
        <v>203</v>
      </c>
      <c r="C579">
        <f>'4'!G25</f>
        <v>0</v>
      </c>
      <c r="D579">
        <f>'4'!M25</f>
        <v>0</v>
      </c>
    </row>
    <row r="580" ht="21" spans="1:4">
      <c r="A580" s="7" t="s">
        <v>1262</v>
      </c>
      <c r="B580" s="50" t="s">
        <v>205</v>
      </c>
      <c r="C580">
        <f>'4'!G26</f>
        <v>0</v>
      </c>
      <c r="D580">
        <f>'4'!M26</f>
        <v>0</v>
      </c>
    </row>
    <row r="581" ht="21" spans="1:4">
      <c r="A581" s="7" t="s">
        <v>1263</v>
      </c>
      <c r="B581" s="52" t="s">
        <v>207</v>
      </c>
      <c r="C581">
        <f>'4'!G27</f>
        <v>0</v>
      </c>
      <c r="D581">
        <f>'4'!M27</f>
        <v>0</v>
      </c>
    </row>
    <row r="582" ht="21" spans="1:4">
      <c r="A582" s="7" t="s">
        <v>1264</v>
      </c>
      <c r="B582" s="52" t="s">
        <v>209</v>
      </c>
      <c r="C582">
        <f>'4'!G28</f>
        <v>0</v>
      </c>
      <c r="D582">
        <f>'4'!M28</f>
        <v>0</v>
      </c>
    </row>
    <row r="583" ht="21" spans="1:4">
      <c r="A583" s="7" t="s">
        <v>1265</v>
      </c>
      <c r="B583" s="52" t="s">
        <v>211</v>
      </c>
      <c r="C583">
        <f>'4'!G29</f>
        <v>0</v>
      </c>
      <c r="D583">
        <f>'4'!M29</f>
        <v>0</v>
      </c>
    </row>
    <row r="584" ht="21" spans="1:4">
      <c r="A584" s="7" t="s">
        <v>1266</v>
      </c>
      <c r="B584" s="50" t="s">
        <v>213</v>
      </c>
      <c r="C584">
        <f>'4'!G30</f>
        <v>0</v>
      </c>
      <c r="D584">
        <f>'4'!M30</f>
        <v>0</v>
      </c>
    </row>
    <row r="585" ht="21" spans="1:4">
      <c r="A585" s="7" t="s">
        <v>1267</v>
      </c>
      <c r="B585" s="50" t="s">
        <v>215</v>
      </c>
      <c r="C585">
        <f>'4'!G31</f>
        <v>0</v>
      </c>
      <c r="D585">
        <f>'4'!M31</f>
        <v>0</v>
      </c>
    </row>
    <row r="586" ht="21" spans="1:4">
      <c r="A586" s="7" t="s">
        <v>1268</v>
      </c>
      <c r="B586" s="50" t="s">
        <v>217</v>
      </c>
      <c r="C586">
        <f>'4'!G32</f>
        <v>1</v>
      </c>
      <c r="D586">
        <f>'4'!M32</f>
        <v>1</v>
      </c>
    </row>
    <row r="587" ht="21" spans="1:4">
      <c r="A587" s="7" t="s">
        <v>1269</v>
      </c>
      <c r="B587" s="52" t="s">
        <v>219</v>
      </c>
      <c r="C587">
        <f>'4'!G33</f>
        <v>0</v>
      </c>
      <c r="D587">
        <f>'4'!M33</f>
        <v>0</v>
      </c>
    </row>
    <row r="588" ht="21.75" spans="1:4">
      <c r="A588" s="7" t="s">
        <v>1270</v>
      </c>
      <c r="B588" s="53" t="s">
        <v>221</v>
      </c>
      <c r="C588" s="61">
        <f>'4'!G34</f>
        <v>0</v>
      </c>
      <c r="D588" s="61">
        <f>'4'!M34</f>
        <v>0</v>
      </c>
    </row>
    <row r="589" ht="42" spans="1:4">
      <c r="A589" s="7" t="s">
        <v>1271</v>
      </c>
      <c r="B589" s="56" t="s">
        <v>1272</v>
      </c>
      <c r="C589">
        <f>'5'!G6</f>
        <v>0</v>
      </c>
      <c r="D589">
        <f>'5'!M6</f>
        <v>0</v>
      </c>
    </row>
    <row r="590" ht="21" spans="1:4">
      <c r="A590" s="7" t="s">
        <v>1273</v>
      </c>
      <c r="B590" s="50" t="s">
        <v>225</v>
      </c>
      <c r="C590">
        <f>'5'!G7</f>
        <v>0</v>
      </c>
      <c r="D590">
        <f>'5'!M7</f>
        <v>0</v>
      </c>
    </row>
    <row r="591" ht="21" spans="1:4">
      <c r="A591" s="7" t="s">
        <v>1274</v>
      </c>
      <c r="B591" s="50" t="s">
        <v>227</v>
      </c>
      <c r="C591">
        <f>'5'!G8</f>
        <v>0</v>
      </c>
      <c r="D591">
        <f>'5'!M8</f>
        <v>0</v>
      </c>
    </row>
    <row r="592" ht="21" spans="1:4">
      <c r="A592" s="7" t="s">
        <v>1275</v>
      </c>
      <c r="B592" s="50" t="s">
        <v>229</v>
      </c>
      <c r="C592">
        <f>'5'!G9</f>
        <v>0</v>
      </c>
      <c r="D592">
        <f>'5'!M9</f>
        <v>0</v>
      </c>
    </row>
    <row r="593" ht="21" spans="1:4">
      <c r="A593" s="7" t="s">
        <v>1276</v>
      </c>
      <c r="B593" s="50" t="s">
        <v>231</v>
      </c>
      <c r="C593">
        <f>'5'!G10</f>
        <v>0</v>
      </c>
      <c r="D593">
        <f>'5'!M10</f>
        <v>0</v>
      </c>
    </row>
    <row r="594" ht="21" spans="1:4">
      <c r="A594" s="7" t="s">
        <v>1277</v>
      </c>
      <c r="B594" s="50" t="s">
        <v>233</v>
      </c>
      <c r="C594">
        <f>'5'!G11</f>
        <v>0</v>
      </c>
      <c r="D594">
        <f>'5'!M11</f>
        <v>0</v>
      </c>
    </row>
    <row r="595" ht="21" spans="1:4">
      <c r="A595" s="7" t="s">
        <v>1278</v>
      </c>
      <c r="B595" s="50" t="s">
        <v>235</v>
      </c>
      <c r="C595">
        <f>'5'!G12</f>
        <v>0</v>
      </c>
      <c r="D595">
        <f>'5'!M12</f>
        <v>0</v>
      </c>
    </row>
    <row r="596" ht="21" spans="1:4">
      <c r="A596" s="7" t="s">
        <v>1279</v>
      </c>
      <c r="B596" s="50" t="s">
        <v>237</v>
      </c>
      <c r="C596">
        <f>'5'!G13</f>
        <v>0</v>
      </c>
      <c r="D596">
        <f>'5'!M13</f>
        <v>0</v>
      </c>
    </row>
    <row r="597" ht="21" spans="1:4">
      <c r="A597" s="7" t="s">
        <v>1280</v>
      </c>
      <c r="B597" s="50" t="s">
        <v>239</v>
      </c>
      <c r="C597">
        <f>'5'!G14</f>
        <v>0</v>
      </c>
      <c r="D597">
        <f>'5'!M14</f>
        <v>0</v>
      </c>
    </row>
    <row r="598" ht="21" spans="1:4">
      <c r="A598" s="7" t="s">
        <v>1281</v>
      </c>
      <c r="B598" s="50" t="s">
        <v>241</v>
      </c>
      <c r="C598">
        <f>'5'!G15</f>
        <v>0</v>
      </c>
      <c r="D598">
        <f>'5'!M15</f>
        <v>0</v>
      </c>
    </row>
    <row r="599" ht="21" spans="1:4">
      <c r="A599" s="7" t="s">
        <v>1282</v>
      </c>
      <c r="B599" s="50" t="s">
        <v>243</v>
      </c>
      <c r="C599">
        <f>'5'!G16</f>
        <v>0</v>
      </c>
      <c r="D599">
        <f>'5'!M16</f>
        <v>0</v>
      </c>
    </row>
    <row r="600" ht="21" spans="1:4">
      <c r="A600" s="7" t="s">
        <v>1283</v>
      </c>
      <c r="B600" s="50" t="s">
        <v>245</v>
      </c>
      <c r="C600">
        <f>'5'!G17</f>
        <v>0</v>
      </c>
      <c r="D600">
        <f>'5'!M17</f>
        <v>0</v>
      </c>
    </row>
    <row r="601" ht="21" spans="1:4">
      <c r="A601" s="7" t="s">
        <v>1284</v>
      </c>
      <c r="B601" s="50" t="s">
        <v>247</v>
      </c>
      <c r="C601">
        <f>'5'!G18</f>
        <v>0</v>
      </c>
      <c r="D601">
        <f>'5'!M18</f>
        <v>0</v>
      </c>
    </row>
    <row r="602" ht="21.75" spans="1:4">
      <c r="A602" s="7" t="s">
        <v>1285</v>
      </c>
      <c r="B602" s="50" t="s">
        <v>249</v>
      </c>
      <c r="C602">
        <f>'5'!G19</f>
        <v>0</v>
      </c>
      <c r="D602">
        <f>'5'!M19</f>
        <v>0</v>
      </c>
    </row>
    <row r="603" ht="21" spans="1:4">
      <c r="A603" s="7" t="s">
        <v>1286</v>
      </c>
      <c r="B603" s="59" t="s">
        <v>251</v>
      </c>
      <c r="C603">
        <f>'5'!G20</f>
        <v>0</v>
      </c>
      <c r="D603">
        <f>'5'!M20</f>
        <v>0</v>
      </c>
    </row>
    <row r="604" ht="21" spans="1:4">
      <c r="A604" s="7" t="s">
        <v>1287</v>
      </c>
      <c r="B604" s="56" t="s">
        <v>253</v>
      </c>
      <c r="C604">
        <f>'5'!G21</f>
        <v>0</v>
      </c>
      <c r="D604">
        <f>'5'!M21</f>
        <v>0</v>
      </c>
    </row>
    <row r="605" spans="1:4">
      <c r="A605" s="7" t="s">
        <v>1288</v>
      </c>
      <c r="B605" s="50" t="s">
        <v>900</v>
      </c>
      <c r="C605">
        <f>'5'!G22</f>
        <v>0</v>
      </c>
      <c r="D605">
        <f>'5'!M22</f>
        <v>0</v>
      </c>
    </row>
    <row r="606" ht="21" spans="1:4">
      <c r="A606" s="7" t="s">
        <v>1289</v>
      </c>
      <c r="B606" s="50" t="s">
        <v>256</v>
      </c>
      <c r="C606">
        <f>'5'!G23</f>
        <v>0</v>
      </c>
      <c r="D606">
        <f>'5'!M23</f>
        <v>0</v>
      </c>
    </row>
    <row r="607" ht="42" spans="1:4">
      <c r="A607" s="7" t="s">
        <v>1290</v>
      </c>
      <c r="B607" s="50" t="s">
        <v>903</v>
      </c>
      <c r="C607">
        <f>'5'!G24</f>
        <v>0</v>
      </c>
      <c r="D607">
        <f>'5'!M24</f>
        <v>0</v>
      </c>
    </row>
    <row r="608" ht="21" spans="1:4">
      <c r="A608" s="7" t="s">
        <v>1291</v>
      </c>
      <c r="B608" s="50" t="s">
        <v>260</v>
      </c>
      <c r="C608">
        <f>'5'!G25</f>
        <v>0</v>
      </c>
      <c r="D608">
        <f>'5'!M25</f>
        <v>0</v>
      </c>
    </row>
    <row r="609" ht="42" spans="1:4">
      <c r="A609" s="7" t="s">
        <v>1292</v>
      </c>
      <c r="B609" s="56" t="s">
        <v>262</v>
      </c>
      <c r="C609">
        <f>'5'!G26</f>
        <v>0</v>
      </c>
      <c r="D609">
        <f>'5'!M26</f>
        <v>0</v>
      </c>
    </row>
    <row r="610" ht="31.5" spans="1:4">
      <c r="A610" s="7" t="s">
        <v>1293</v>
      </c>
      <c r="B610" s="50" t="s">
        <v>264</v>
      </c>
      <c r="C610">
        <f>'5'!G27</f>
        <v>0</v>
      </c>
      <c r="D610">
        <f>'5'!M27</f>
        <v>0</v>
      </c>
    </row>
    <row r="611" ht="21" spans="1:4">
      <c r="A611" s="7" t="s">
        <v>1294</v>
      </c>
      <c r="B611" s="50" t="s">
        <v>266</v>
      </c>
      <c r="C611">
        <f>'5'!G28</f>
        <v>0</v>
      </c>
      <c r="D611">
        <f>'5'!M28</f>
        <v>0</v>
      </c>
    </row>
    <row r="612" ht="21" spans="1:4">
      <c r="A612" s="7" t="s">
        <v>1295</v>
      </c>
      <c r="B612" s="50" t="s">
        <v>268</v>
      </c>
      <c r="C612">
        <f>'5'!G29</f>
        <v>0</v>
      </c>
      <c r="D612">
        <f>'5'!M29</f>
        <v>0</v>
      </c>
    </row>
    <row r="613" ht="32.25" spans="1:4">
      <c r="A613" s="7" t="s">
        <v>1296</v>
      </c>
      <c r="B613" s="50" t="s">
        <v>270</v>
      </c>
      <c r="C613" s="61">
        <f>'5'!G30</f>
        <v>0</v>
      </c>
      <c r="D613" s="61">
        <f>'5'!M30</f>
        <v>0</v>
      </c>
    </row>
    <row r="614" ht="26.25" spans="1:4">
      <c r="A614" s="7" t="s">
        <v>1297</v>
      </c>
      <c r="B614" s="59" t="s">
        <v>1298</v>
      </c>
      <c r="C614">
        <f>'6'!G9</f>
        <v>1</v>
      </c>
      <c r="D614">
        <f>'6'!M9</f>
        <v>1</v>
      </c>
    </row>
    <row r="615" ht="21" spans="1:4">
      <c r="A615" s="7" t="s">
        <v>1299</v>
      </c>
      <c r="B615" s="56" t="s">
        <v>73</v>
      </c>
      <c r="C615">
        <f>'6'!G10</f>
        <v>1</v>
      </c>
      <c r="D615">
        <f>'6'!M10</f>
        <v>1</v>
      </c>
    </row>
    <row r="616" ht="42" spans="1:4">
      <c r="A616" s="7" t="s">
        <v>1300</v>
      </c>
      <c r="B616" s="50" t="s">
        <v>277</v>
      </c>
      <c r="C616">
        <f>'6'!G11</f>
        <v>0</v>
      </c>
      <c r="D616">
        <f>'6'!M11</f>
        <v>0</v>
      </c>
    </row>
    <row r="617" ht="21" spans="1:4">
      <c r="A617" s="7" t="s">
        <v>1301</v>
      </c>
      <c r="B617" s="50" t="s">
        <v>279</v>
      </c>
      <c r="C617">
        <f>'6'!G12</f>
        <v>0</v>
      </c>
      <c r="D617">
        <f>'6'!M12</f>
        <v>0</v>
      </c>
    </row>
    <row r="618" ht="21" spans="1:4">
      <c r="A618" s="7" t="s">
        <v>1302</v>
      </c>
      <c r="B618" s="50" t="s">
        <v>281</v>
      </c>
      <c r="C618">
        <f>'6'!G13</f>
        <v>0</v>
      </c>
      <c r="D618">
        <f>'6'!M13</f>
        <v>0</v>
      </c>
    </row>
    <row r="619" ht="21" spans="1:4">
      <c r="A619" s="7" t="s">
        <v>1303</v>
      </c>
      <c r="B619" s="50" t="s">
        <v>283</v>
      </c>
      <c r="C619">
        <f>'6'!G14</f>
        <v>0</v>
      </c>
      <c r="D619">
        <f>'6'!M14</f>
        <v>0</v>
      </c>
    </row>
    <row r="620" ht="21" spans="1:4">
      <c r="A620" s="7" t="s">
        <v>1304</v>
      </c>
      <c r="B620" s="56" t="s">
        <v>285</v>
      </c>
      <c r="C620">
        <f>'6'!G15</f>
        <v>0</v>
      </c>
      <c r="D620">
        <f>'6'!M15</f>
        <v>0</v>
      </c>
    </row>
    <row r="621" ht="21" spans="1:4">
      <c r="A621" s="7" t="s">
        <v>1305</v>
      </c>
      <c r="B621" s="50" t="s">
        <v>287</v>
      </c>
      <c r="C621">
        <f>'6'!G16</f>
        <v>0</v>
      </c>
      <c r="D621">
        <f>'6'!M16</f>
        <v>0</v>
      </c>
    </row>
    <row r="622" ht="21" spans="1:4">
      <c r="A622" s="7" t="s">
        <v>1306</v>
      </c>
      <c r="B622" s="50" t="s">
        <v>289</v>
      </c>
      <c r="C622">
        <f>'6'!G17</f>
        <v>0</v>
      </c>
      <c r="D622">
        <f>'6'!M17</f>
        <v>0</v>
      </c>
    </row>
    <row r="623" ht="21" spans="1:4">
      <c r="A623" s="7" t="s">
        <v>1307</v>
      </c>
      <c r="B623" s="50" t="s">
        <v>291</v>
      </c>
      <c r="C623">
        <f>'6'!G18</f>
        <v>0</v>
      </c>
      <c r="D623">
        <f>'6'!M18</f>
        <v>0</v>
      </c>
    </row>
    <row r="624" ht="21" spans="1:4">
      <c r="A624" s="7" t="s">
        <v>1308</v>
      </c>
      <c r="B624" s="50" t="s">
        <v>293</v>
      </c>
      <c r="C624">
        <f>'6'!G19</f>
        <v>1</v>
      </c>
      <c r="D624">
        <f>'6'!M19</f>
        <v>1</v>
      </c>
    </row>
    <row r="625" ht="21" spans="1:4">
      <c r="A625" s="7" t="s">
        <v>1309</v>
      </c>
      <c r="B625" s="58" t="s">
        <v>295</v>
      </c>
      <c r="C625">
        <f>'6'!G20</f>
        <v>0</v>
      </c>
      <c r="D625">
        <f>'6'!M20</f>
        <v>0</v>
      </c>
    </row>
    <row r="626" ht="21" spans="1:4">
      <c r="A626" s="7" t="s">
        <v>1310</v>
      </c>
      <c r="B626" s="50" t="s">
        <v>297</v>
      </c>
      <c r="C626">
        <f>'6'!G21</f>
        <v>0</v>
      </c>
      <c r="D626">
        <f>'6'!M21</f>
        <v>0</v>
      </c>
    </row>
    <row r="627" ht="21" spans="1:4">
      <c r="A627" s="7" t="s">
        <v>1311</v>
      </c>
      <c r="B627" s="50" t="s">
        <v>299</v>
      </c>
      <c r="C627">
        <f>'6'!G22</f>
        <v>0</v>
      </c>
      <c r="D627">
        <f>'6'!M22</f>
        <v>0</v>
      </c>
    </row>
    <row r="628" ht="21" spans="1:4">
      <c r="A628" s="7" t="s">
        <v>1312</v>
      </c>
      <c r="B628" s="50" t="s">
        <v>301</v>
      </c>
      <c r="C628">
        <f>'6'!G23</f>
        <v>0</v>
      </c>
      <c r="D628">
        <f>'6'!M23</f>
        <v>0</v>
      </c>
    </row>
    <row r="629" ht="21" spans="1:4">
      <c r="A629" s="7" t="s">
        <v>1313</v>
      </c>
      <c r="B629" s="56" t="s">
        <v>303</v>
      </c>
      <c r="C629">
        <f>'6'!G24</f>
        <v>0</v>
      </c>
      <c r="D629">
        <f>'6'!M24</f>
        <v>0</v>
      </c>
    </row>
    <row r="630" ht="21.75" spans="1:4">
      <c r="A630" s="7" t="s">
        <v>1314</v>
      </c>
      <c r="B630" s="58" t="s">
        <v>305</v>
      </c>
      <c r="C630">
        <f>'6'!G25</f>
        <v>0</v>
      </c>
      <c r="D630">
        <f>'6'!M25</f>
        <v>0</v>
      </c>
    </row>
    <row r="631" ht="31.5" spans="1:4">
      <c r="A631" s="7" t="s">
        <v>1315</v>
      </c>
      <c r="B631" s="59" t="s">
        <v>307</v>
      </c>
      <c r="C631">
        <f>'6'!G26</f>
        <v>0</v>
      </c>
      <c r="D631">
        <f>'6'!M26</f>
        <v>0</v>
      </c>
    </row>
    <row r="632" ht="31.5" spans="1:4">
      <c r="A632" s="7" t="s">
        <v>1316</v>
      </c>
      <c r="B632" s="56" t="s">
        <v>309</v>
      </c>
      <c r="C632">
        <f>'6'!G27</f>
        <v>0</v>
      </c>
      <c r="D632">
        <f>'6'!M27</f>
        <v>0</v>
      </c>
    </row>
    <row r="633" ht="21" spans="1:4">
      <c r="A633" s="7" t="s">
        <v>1317</v>
      </c>
      <c r="B633" s="50" t="s">
        <v>311</v>
      </c>
      <c r="C633">
        <f>'6'!G28</f>
        <v>0</v>
      </c>
      <c r="D633">
        <f>'6'!M28</f>
        <v>0</v>
      </c>
    </row>
    <row r="634" ht="21" spans="1:4">
      <c r="A634" s="7" t="s">
        <v>1318</v>
      </c>
      <c r="B634" s="50" t="s">
        <v>313</v>
      </c>
      <c r="C634">
        <f>'6'!G29</f>
        <v>0</v>
      </c>
      <c r="D634">
        <f>'6'!M29</f>
        <v>0</v>
      </c>
    </row>
    <row r="635" ht="21" spans="1:4">
      <c r="A635" s="7" t="s">
        <v>1319</v>
      </c>
      <c r="B635" s="58" t="s">
        <v>315</v>
      </c>
      <c r="C635">
        <f>'6'!G30</f>
        <v>0</v>
      </c>
      <c r="D635">
        <f>'6'!M30</f>
        <v>0</v>
      </c>
    </row>
    <row r="636" ht="21.75" spans="1:4">
      <c r="A636" s="7" t="s">
        <v>1320</v>
      </c>
      <c r="B636" s="62" t="s">
        <v>317</v>
      </c>
      <c r="C636" s="61">
        <f>'6'!G31</f>
        <v>0</v>
      </c>
      <c r="D636" s="61">
        <f>'6'!M31</f>
        <v>0</v>
      </c>
    </row>
    <row r="637" ht="36" spans="1:4">
      <c r="A637" s="7" t="s">
        <v>1321</v>
      </c>
      <c r="B637" s="63" t="s">
        <v>1322</v>
      </c>
      <c r="C637">
        <f>'2'!H10</f>
        <v>0</v>
      </c>
      <c r="D637">
        <f>'2'!N10</f>
        <v>0</v>
      </c>
    </row>
    <row r="638" ht="21" spans="1:4">
      <c r="A638" s="7" t="s">
        <v>1323</v>
      </c>
      <c r="B638" s="56" t="s">
        <v>73</v>
      </c>
      <c r="C638">
        <f>'2'!H11</f>
        <v>0</v>
      </c>
      <c r="D638">
        <f>'2'!N11</f>
        <v>0</v>
      </c>
    </row>
    <row r="639" ht="42" spans="1:4">
      <c r="A639" s="7" t="s">
        <v>1324</v>
      </c>
      <c r="B639" s="50" t="s">
        <v>75</v>
      </c>
      <c r="C639">
        <f>'2'!H12</f>
        <v>0</v>
      </c>
      <c r="D639">
        <f>'2'!N12</f>
        <v>0</v>
      </c>
    </row>
    <row r="640" ht="21" spans="1:4">
      <c r="A640" s="7" t="s">
        <v>1325</v>
      </c>
      <c r="B640" s="50" t="s">
        <v>77</v>
      </c>
      <c r="C640">
        <f>'2'!H13</f>
        <v>0</v>
      </c>
      <c r="D640">
        <f>'2'!N13</f>
        <v>0</v>
      </c>
    </row>
    <row r="641" ht="21" spans="1:4">
      <c r="A641" s="7" t="s">
        <v>1326</v>
      </c>
      <c r="B641" s="50" t="s">
        <v>79</v>
      </c>
      <c r="C641">
        <f>'2'!H14</f>
        <v>0</v>
      </c>
      <c r="D641">
        <f>'2'!N14</f>
        <v>0</v>
      </c>
    </row>
    <row r="642" ht="21" spans="1:4">
      <c r="A642" s="7" t="s">
        <v>1327</v>
      </c>
      <c r="B642" s="50" t="s">
        <v>81</v>
      </c>
      <c r="C642">
        <f>'2'!H15</f>
        <v>0</v>
      </c>
      <c r="D642">
        <f>'2'!N15</f>
        <v>0</v>
      </c>
    </row>
    <row r="643" ht="21" spans="1:4">
      <c r="A643" s="7" t="s">
        <v>1328</v>
      </c>
      <c r="B643" s="50" t="s">
        <v>83</v>
      </c>
      <c r="C643">
        <f>'2'!H16</f>
        <v>0</v>
      </c>
      <c r="D643">
        <f>'2'!N16</f>
        <v>0</v>
      </c>
    </row>
    <row r="644" ht="21" spans="1:4">
      <c r="A644" s="7" t="s">
        <v>1329</v>
      </c>
      <c r="B644" s="50" t="s">
        <v>85</v>
      </c>
      <c r="C644">
        <f>'2'!H17</f>
        <v>0</v>
      </c>
      <c r="D644">
        <f>'2'!N17</f>
        <v>0</v>
      </c>
    </row>
    <row r="645" ht="21" spans="1:4">
      <c r="A645" s="7" t="s">
        <v>1330</v>
      </c>
      <c r="B645" s="50" t="s">
        <v>87</v>
      </c>
      <c r="C645">
        <f>'2'!H18</f>
        <v>0</v>
      </c>
      <c r="D645">
        <f>'2'!N18</f>
        <v>0</v>
      </c>
    </row>
    <row r="646" ht="21" spans="1:4">
      <c r="A646" s="7" t="s">
        <v>1331</v>
      </c>
      <c r="B646" s="50" t="s">
        <v>89</v>
      </c>
      <c r="C646">
        <f>'2'!H19</f>
        <v>0</v>
      </c>
      <c r="D646">
        <f>'2'!N19</f>
        <v>0</v>
      </c>
    </row>
    <row r="647" ht="21" spans="1:4">
      <c r="A647" s="7" t="s">
        <v>1332</v>
      </c>
      <c r="B647" s="50" t="s">
        <v>91</v>
      </c>
      <c r="C647">
        <f>'2'!H20</f>
        <v>0</v>
      </c>
      <c r="D647">
        <f>'2'!N20</f>
        <v>0</v>
      </c>
    </row>
    <row r="648" ht="21" spans="1:4">
      <c r="A648" s="7" t="s">
        <v>1333</v>
      </c>
      <c r="B648" s="50" t="s">
        <v>93</v>
      </c>
      <c r="C648">
        <f>'2'!H21</f>
        <v>0</v>
      </c>
      <c r="D648">
        <f>'2'!N21</f>
        <v>0</v>
      </c>
    </row>
    <row r="649" ht="21" spans="1:4">
      <c r="A649" s="7" t="s">
        <v>1334</v>
      </c>
      <c r="B649" s="50" t="s">
        <v>95</v>
      </c>
      <c r="C649">
        <f>'2'!H22</f>
        <v>0</v>
      </c>
      <c r="D649">
        <f>'2'!N22</f>
        <v>0</v>
      </c>
    </row>
    <row r="650" ht="21" spans="1:4">
      <c r="A650" s="7" t="s">
        <v>1335</v>
      </c>
      <c r="B650" s="50" t="s">
        <v>97</v>
      </c>
      <c r="C650">
        <f>'2'!H23</f>
        <v>0</v>
      </c>
      <c r="D650">
        <f>'2'!N23</f>
        <v>0</v>
      </c>
    </row>
    <row r="651" ht="21" spans="1:4">
      <c r="A651" s="7" t="s">
        <v>1336</v>
      </c>
      <c r="B651" s="50" t="s">
        <v>99</v>
      </c>
      <c r="C651">
        <f>'2'!H24</f>
        <v>0</v>
      </c>
      <c r="D651">
        <f>'2'!N24</f>
        <v>0</v>
      </c>
    </row>
    <row r="652" ht="21" spans="1:4">
      <c r="A652" s="7" t="s">
        <v>1337</v>
      </c>
      <c r="B652" s="50" t="s">
        <v>101</v>
      </c>
      <c r="C652">
        <f>'2'!H25</f>
        <v>0</v>
      </c>
      <c r="D652">
        <f>'2'!N25</f>
        <v>0</v>
      </c>
    </row>
    <row r="653" ht="21" spans="1:4">
      <c r="A653" s="7" t="s">
        <v>1338</v>
      </c>
      <c r="B653" s="50" t="s">
        <v>103</v>
      </c>
      <c r="C653">
        <f>'2'!H26</f>
        <v>0</v>
      </c>
      <c r="D653">
        <f>'2'!N26</f>
        <v>0</v>
      </c>
    </row>
    <row r="654" ht="21" spans="1:4">
      <c r="A654" s="7" t="s">
        <v>1339</v>
      </c>
      <c r="B654" s="52" t="s">
        <v>105</v>
      </c>
      <c r="C654">
        <f>'2'!H27</f>
        <v>0</v>
      </c>
      <c r="D654">
        <f>'2'!N27</f>
        <v>0</v>
      </c>
    </row>
    <row r="655" ht="21" spans="1:4">
      <c r="A655" s="7" t="s">
        <v>1340</v>
      </c>
      <c r="B655" s="50" t="s">
        <v>107</v>
      </c>
      <c r="C655">
        <f>'2'!H28</f>
        <v>0</v>
      </c>
      <c r="D655">
        <f>'2'!N28</f>
        <v>0</v>
      </c>
    </row>
    <row r="656" ht="21" spans="1:4">
      <c r="A656" s="7" t="s">
        <v>1341</v>
      </c>
      <c r="B656" s="50" t="s">
        <v>109</v>
      </c>
      <c r="C656">
        <f>'2'!H29</f>
        <v>0</v>
      </c>
      <c r="D656">
        <f>'2'!N29</f>
        <v>0</v>
      </c>
    </row>
    <row r="657" ht="21" spans="1:4">
      <c r="A657" s="7" t="s">
        <v>1342</v>
      </c>
      <c r="B657" s="50" t="s">
        <v>111</v>
      </c>
      <c r="C657">
        <f>'2'!H30</f>
        <v>0</v>
      </c>
      <c r="D657">
        <f>'2'!N30</f>
        <v>0</v>
      </c>
    </row>
    <row r="658" ht="21.75" spans="1:4">
      <c r="A658" s="7" t="s">
        <v>1343</v>
      </c>
      <c r="B658" s="53" t="s">
        <v>113</v>
      </c>
      <c r="C658" s="61">
        <f>'2'!H31</f>
        <v>0</v>
      </c>
      <c r="D658" s="61">
        <f>'2'!N31</f>
        <v>0</v>
      </c>
    </row>
    <row r="659" ht="21" spans="1:4">
      <c r="A659" s="7" t="s">
        <v>1344</v>
      </c>
      <c r="B659" s="56" t="s">
        <v>1345</v>
      </c>
      <c r="C659">
        <f>'3'!H6</f>
        <v>0</v>
      </c>
      <c r="D659">
        <f>'3'!N6</f>
        <v>0</v>
      </c>
    </row>
    <row r="660" ht="21" spans="1:4">
      <c r="A660" s="7" t="s">
        <v>1346</v>
      </c>
      <c r="B660" s="56" t="s">
        <v>117</v>
      </c>
      <c r="C660">
        <f>'3'!H7</f>
        <v>0</v>
      </c>
      <c r="D660">
        <f>'3'!N7</f>
        <v>0</v>
      </c>
    </row>
    <row r="661" ht="21" spans="1:4">
      <c r="A661" s="7" t="s">
        <v>1347</v>
      </c>
      <c r="B661" s="50" t="s">
        <v>119</v>
      </c>
      <c r="C661">
        <f>'3'!H8</f>
        <v>0</v>
      </c>
      <c r="D661">
        <f>'3'!N8</f>
        <v>0</v>
      </c>
    </row>
    <row r="662" ht="21" spans="1:4">
      <c r="A662" s="7" t="s">
        <v>1348</v>
      </c>
      <c r="B662" s="50" t="s">
        <v>121</v>
      </c>
      <c r="C662">
        <f>'3'!H9</f>
        <v>0</v>
      </c>
      <c r="D662">
        <f>'3'!N9</f>
        <v>0</v>
      </c>
    </row>
    <row r="663" ht="21" spans="1:4">
      <c r="A663" s="7" t="s">
        <v>1349</v>
      </c>
      <c r="B663" s="50" t="s">
        <v>123</v>
      </c>
      <c r="C663">
        <f>'3'!H10</f>
        <v>0</v>
      </c>
      <c r="D663">
        <f>'3'!N10</f>
        <v>0</v>
      </c>
    </row>
    <row r="664" ht="21" spans="1:4">
      <c r="A664" s="7" t="s">
        <v>1350</v>
      </c>
      <c r="B664" s="50" t="s">
        <v>125</v>
      </c>
      <c r="C664">
        <f>'3'!H11</f>
        <v>0</v>
      </c>
      <c r="D664">
        <f>'3'!N11</f>
        <v>0</v>
      </c>
    </row>
    <row r="665" ht="21" spans="1:4">
      <c r="A665" s="7" t="s">
        <v>1351</v>
      </c>
      <c r="B665" s="50" t="s">
        <v>127</v>
      </c>
      <c r="C665">
        <f>'3'!H12</f>
        <v>0</v>
      </c>
      <c r="D665">
        <f>'3'!N12</f>
        <v>0</v>
      </c>
    </row>
    <row r="666" ht="21" spans="1:4">
      <c r="A666" s="7" t="s">
        <v>1352</v>
      </c>
      <c r="B666" s="50" t="s">
        <v>129</v>
      </c>
      <c r="C666">
        <f>'3'!H13</f>
        <v>0</v>
      </c>
      <c r="D666">
        <f>'3'!N13</f>
        <v>0</v>
      </c>
    </row>
    <row r="667" ht="21" spans="1:4">
      <c r="A667" s="7" t="s">
        <v>1353</v>
      </c>
      <c r="B667" s="50" t="s">
        <v>131</v>
      </c>
      <c r="C667">
        <f>'3'!H14</f>
        <v>0</v>
      </c>
      <c r="D667">
        <f>'3'!N14</f>
        <v>0</v>
      </c>
    </row>
    <row r="668" ht="21" spans="1:4">
      <c r="A668" s="7" t="s">
        <v>1354</v>
      </c>
      <c r="B668" s="50" t="s">
        <v>133</v>
      </c>
      <c r="C668">
        <f>'3'!H15</f>
        <v>0</v>
      </c>
      <c r="D668">
        <f>'3'!N15</f>
        <v>0</v>
      </c>
    </row>
    <row r="669" ht="21" spans="1:4">
      <c r="A669" s="7" t="s">
        <v>1355</v>
      </c>
      <c r="B669" s="50" t="s">
        <v>135</v>
      </c>
      <c r="C669">
        <f>'3'!H16</f>
        <v>0</v>
      </c>
      <c r="D669">
        <f>'3'!N16</f>
        <v>0</v>
      </c>
    </row>
    <row r="670" ht="21" spans="1:4">
      <c r="A670" s="7" t="s">
        <v>1356</v>
      </c>
      <c r="B670" s="50" t="s">
        <v>137</v>
      </c>
      <c r="C670">
        <f>'3'!H17</f>
        <v>0</v>
      </c>
      <c r="D670">
        <f>'3'!N17</f>
        <v>0</v>
      </c>
    </row>
    <row r="671" ht="21" spans="1:4">
      <c r="A671" s="7" t="s">
        <v>1357</v>
      </c>
      <c r="B671" s="50" t="s">
        <v>139</v>
      </c>
      <c r="C671">
        <f>'3'!H18</f>
        <v>0</v>
      </c>
      <c r="D671">
        <f>'3'!N18</f>
        <v>0</v>
      </c>
    </row>
    <row r="672" ht="21" spans="1:4">
      <c r="A672" s="7" t="s">
        <v>1358</v>
      </c>
      <c r="B672" s="50" t="s">
        <v>141</v>
      </c>
      <c r="C672">
        <f>'3'!H19</f>
        <v>0</v>
      </c>
      <c r="D672">
        <f>'3'!N19</f>
        <v>0</v>
      </c>
    </row>
    <row r="673" ht="21" spans="1:4">
      <c r="A673" s="7" t="s">
        <v>1359</v>
      </c>
      <c r="B673" s="50" t="s">
        <v>143</v>
      </c>
      <c r="C673">
        <f>'3'!H20</f>
        <v>0</v>
      </c>
      <c r="D673">
        <f>'3'!N20</f>
        <v>0</v>
      </c>
    </row>
    <row r="674" ht="21" spans="1:4">
      <c r="A674" s="7" t="s">
        <v>1360</v>
      </c>
      <c r="B674" s="50" t="s">
        <v>145</v>
      </c>
      <c r="C674">
        <f>'3'!H21</f>
        <v>0</v>
      </c>
      <c r="D674">
        <f>'3'!N21</f>
        <v>0</v>
      </c>
    </row>
    <row r="675" ht="21" spans="1:4">
      <c r="A675" s="7" t="s">
        <v>1361</v>
      </c>
      <c r="B675" s="50" t="s">
        <v>147</v>
      </c>
      <c r="C675">
        <f>'3'!H22</f>
        <v>0</v>
      </c>
      <c r="D675">
        <f>'3'!N22</f>
        <v>0</v>
      </c>
    </row>
    <row r="676" ht="21" spans="1:4">
      <c r="A676" s="7" t="s">
        <v>1362</v>
      </c>
      <c r="B676" s="50" t="s">
        <v>149</v>
      </c>
      <c r="C676">
        <f>'3'!H23</f>
        <v>0</v>
      </c>
      <c r="D676">
        <f>'3'!N23</f>
        <v>0</v>
      </c>
    </row>
    <row r="677" ht="21" spans="1:4">
      <c r="A677" s="7" t="s">
        <v>1363</v>
      </c>
      <c r="B677" s="52" t="s">
        <v>151</v>
      </c>
      <c r="C677">
        <f>'3'!H24</f>
        <v>0</v>
      </c>
      <c r="D677">
        <f>'3'!N24</f>
        <v>0</v>
      </c>
    </row>
    <row r="678" ht="21" spans="1:4">
      <c r="A678" s="7" t="s">
        <v>1364</v>
      </c>
      <c r="B678" s="50" t="s">
        <v>153</v>
      </c>
      <c r="C678">
        <f>'3'!H25</f>
        <v>0</v>
      </c>
      <c r="D678">
        <f>'3'!N25</f>
        <v>0</v>
      </c>
    </row>
    <row r="679" ht="21" spans="1:4">
      <c r="A679" s="7" t="s">
        <v>1365</v>
      </c>
      <c r="B679" s="57" t="s">
        <v>155</v>
      </c>
      <c r="C679">
        <f>'3'!H26</f>
        <v>0</v>
      </c>
      <c r="D679">
        <f>'3'!N26</f>
        <v>0</v>
      </c>
    </row>
    <row r="680" ht="21" spans="1:4">
      <c r="A680" s="7" t="s">
        <v>1366</v>
      </c>
      <c r="B680" s="50" t="s">
        <v>157</v>
      </c>
      <c r="C680">
        <f>'3'!H27</f>
        <v>0</v>
      </c>
      <c r="D680">
        <f>'3'!N27</f>
        <v>0</v>
      </c>
    </row>
    <row r="681" ht="21" spans="1:4">
      <c r="A681" s="7" t="s">
        <v>1367</v>
      </c>
      <c r="B681" s="50" t="s">
        <v>159</v>
      </c>
      <c r="C681">
        <f>'3'!H28</f>
        <v>0</v>
      </c>
      <c r="D681">
        <f>'3'!N28</f>
        <v>0</v>
      </c>
    </row>
    <row r="682" ht="21" spans="1:4">
      <c r="A682" s="7" t="s">
        <v>1368</v>
      </c>
      <c r="B682" s="57" t="s">
        <v>161</v>
      </c>
      <c r="C682">
        <f>'3'!H29</f>
        <v>0</v>
      </c>
      <c r="D682">
        <f>'3'!N29</f>
        <v>0</v>
      </c>
    </row>
    <row r="683" ht="21.75" spans="1:4">
      <c r="A683" s="7" t="s">
        <v>1369</v>
      </c>
      <c r="B683" s="53" t="s">
        <v>163</v>
      </c>
      <c r="C683" s="61">
        <f>'3'!H30</f>
        <v>0</v>
      </c>
      <c r="D683" s="61">
        <f>'3'!N30</f>
        <v>0</v>
      </c>
    </row>
    <row r="684" ht="31.5" spans="1:4">
      <c r="A684" s="7" t="s">
        <v>1370</v>
      </c>
      <c r="B684" s="58" t="s">
        <v>1371</v>
      </c>
      <c r="C684">
        <f>'4'!H6</f>
        <v>0</v>
      </c>
      <c r="D684">
        <f>'4'!N6</f>
        <v>0</v>
      </c>
    </row>
    <row r="685" ht="21" spans="1:4">
      <c r="A685" s="7" t="s">
        <v>1372</v>
      </c>
      <c r="B685" s="50" t="s">
        <v>167</v>
      </c>
      <c r="C685">
        <f>'4'!H7</f>
        <v>0</v>
      </c>
      <c r="D685">
        <f>'4'!N7</f>
        <v>0</v>
      </c>
    </row>
    <row r="686" ht="21" spans="1:4">
      <c r="A686" s="7" t="s">
        <v>1373</v>
      </c>
      <c r="B686" s="56" t="s">
        <v>169</v>
      </c>
      <c r="C686">
        <f>'4'!H8</f>
        <v>0</v>
      </c>
      <c r="D686">
        <f>'4'!N8</f>
        <v>0</v>
      </c>
    </row>
    <row r="687" ht="21" spans="1:4">
      <c r="A687" s="7" t="s">
        <v>1374</v>
      </c>
      <c r="B687" s="50" t="s">
        <v>171</v>
      </c>
      <c r="C687">
        <f>'4'!H9</f>
        <v>0</v>
      </c>
      <c r="D687">
        <f>'4'!N9</f>
        <v>0</v>
      </c>
    </row>
    <row r="688" ht="21" spans="1:4">
      <c r="A688" s="7" t="s">
        <v>1375</v>
      </c>
      <c r="B688" s="50" t="s">
        <v>173</v>
      </c>
      <c r="C688">
        <f>'4'!H10</f>
        <v>0</v>
      </c>
      <c r="D688">
        <f>'4'!N10</f>
        <v>0</v>
      </c>
    </row>
    <row r="689" ht="21" spans="1:4">
      <c r="A689" s="7" t="s">
        <v>1376</v>
      </c>
      <c r="B689" s="50" t="s">
        <v>175</v>
      </c>
      <c r="C689">
        <f>'4'!H11</f>
        <v>0</v>
      </c>
      <c r="D689">
        <f>'4'!N11</f>
        <v>0</v>
      </c>
    </row>
    <row r="690" ht="21" spans="1:4">
      <c r="A690" s="7" t="s">
        <v>1377</v>
      </c>
      <c r="B690" s="50" t="s">
        <v>177</v>
      </c>
      <c r="C690">
        <f>'4'!H12</f>
        <v>0</v>
      </c>
      <c r="D690">
        <f>'4'!N12</f>
        <v>0</v>
      </c>
    </row>
    <row r="691" ht="21" spans="1:4">
      <c r="A691" s="7" t="s">
        <v>1378</v>
      </c>
      <c r="B691" s="50" t="s">
        <v>179</v>
      </c>
      <c r="C691">
        <f>'4'!H13</f>
        <v>0</v>
      </c>
      <c r="D691">
        <f>'4'!N13</f>
        <v>0</v>
      </c>
    </row>
    <row r="692" ht="21" spans="1:4">
      <c r="A692" s="7" t="s">
        <v>1379</v>
      </c>
      <c r="B692" s="50" t="s">
        <v>181</v>
      </c>
      <c r="C692">
        <f>'4'!H14</f>
        <v>0</v>
      </c>
      <c r="D692">
        <f>'4'!N14</f>
        <v>0</v>
      </c>
    </row>
    <row r="693" ht="21" spans="1:4">
      <c r="A693" s="7" t="s">
        <v>1380</v>
      </c>
      <c r="B693" s="50" t="s">
        <v>183</v>
      </c>
      <c r="C693">
        <f>'4'!H15</f>
        <v>0</v>
      </c>
      <c r="D693">
        <f>'4'!N15</f>
        <v>0</v>
      </c>
    </row>
    <row r="694" ht="21" spans="1:4">
      <c r="A694" s="7" t="s">
        <v>1381</v>
      </c>
      <c r="B694" s="50" t="s">
        <v>185</v>
      </c>
      <c r="C694">
        <f>'4'!H16</f>
        <v>0</v>
      </c>
      <c r="D694">
        <f>'4'!N16</f>
        <v>0</v>
      </c>
    </row>
    <row r="695" ht="21" spans="1:4">
      <c r="A695" s="7" t="s">
        <v>1382</v>
      </c>
      <c r="B695" s="50" t="s">
        <v>187</v>
      </c>
      <c r="C695">
        <f>'4'!H17</f>
        <v>0</v>
      </c>
      <c r="D695">
        <f>'4'!N17</f>
        <v>0</v>
      </c>
    </row>
    <row r="696" ht="21" spans="1:4">
      <c r="A696" s="7" t="s">
        <v>1383</v>
      </c>
      <c r="B696" s="50" t="s">
        <v>189</v>
      </c>
      <c r="C696">
        <f>'4'!H18</f>
        <v>0</v>
      </c>
      <c r="D696">
        <f>'4'!N18</f>
        <v>0</v>
      </c>
    </row>
    <row r="697" ht="21" spans="1:4">
      <c r="A697" s="7" t="s">
        <v>1384</v>
      </c>
      <c r="B697" s="50" t="s">
        <v>191</v>
      </c>
      <c r="C697">
        <f>'4'!H19</f>
        <v>0</v>
      </c>
      <c r="D697">
        <f>'4'!N19</f>
        <v>0</v>
      </c>
    </row>
    <row r="698" ht="21" spans="1:4">
      <c r="A698" s="7" t="s">
        <v>1385</v>
      </c>
      <c r="B698" s="56" t="s">
        <v>193</v>
      </c>
      <c r="C698">
        <f>'4'!H20</f>
        <v>0</v>
      </c>
      <c r="D698">
        <f>'4'!N20</f>
        <v>0</v>
      </c>
    </row>
    <row r="699" ht="21" spans="1:4">
      <c r="A699" s="7" t="s">
        <v>1386</v>
      </c>
      <c r="B699" s="50" t="s">
        <v>195</v>
      </c>
      <c r="C699">
        <f>'4'!H21</f>
        <v>0</v>
      </c>
      <c r="D699">
        <f>'4'!N21</f>
        <v>0</v>
      </c>
    </row>
    <row r="700" ht="21" spans="1:4">
      <c r="A700" s="7" t="s">
        <v>1387</v>
      </c>
      <c r="B700" s="50" t="s">
        <v>197</v>
      </c>
      <c r="C700">
        <f>'4'!H22</f>
        <v>0</v>
      </c>
      <c r="D700">
        <f>'4'!N22</f>
        <v>0</v>
      </c>
    </row>
    <row r="701" ht="21" spans="1:4">
      <c r="A701" s="7" t="s">
        <v>1388</v>
      </c>
      <c r="B701" s="50" t="s">
        <v>199</v>
      </c>
      <c r="C701">
        <f>'4'!H23</f>
        <v>0</v>
      </c>
      <c r="D701">
        <f>'4'!N23</f>
        <v>0</v>
      </c>
    </row>
    <row r="702" ht="21" spans="1:4">
      <c r="A702" s="7" t="s">
        <v>1389</v>
      </c>
      <c r="B702" s="50" t="s">
        <v>201</v>
      </c>
      <c r="C702">
        <f>'4'!H24</f>
        <v>0</v>
      </c>
      <c r="D702">
        <f>'4'!N24</f>
        <v>0</v>
      </c>
    </row>
    <row r="703" ht="31.5" spans="1:4">
      <c r="A703" s="7" t="s">
        <v>1390</v>
      </c>
      <c r="B703" s="56" t="s">
        <v>203</v>
      </c>
      <c r="C703">
        <f>'4'!H25</f>
        <v>0</v>
      </c>
      <c r="D703">
        <f>'4'!N25</f>
        <v>0</v>
      </c>
    </row>
    <row r="704" ht="21" spans="1:4">
      <c r="A704" s="7" t="s">
        <v>1391</v>
      </c>
      <c r="B704" s="50" t="s">
        <v>205</v>
      </c>
      <c r="C704">
        <f>'4'!H26</f>
        <v>0</v>
      </c>
      <c r="D704">
        <f>'4'!N26</f>
        <v>0</v>
      </c>
    </row>
    <row r="705" ht="21" spans="1:4">
      <c r="A705" s="7" t="s">
        <v>1392</v>
      </c>
      <c r="B705" s="52" t="s">
        <v>207</v>
      </c>
      <c r="C705">
        <f>'4'!H27</f>
        <v>0</v>
      </c>
      <c r="D705">
        <f>'4'!N27</f>
        <v>0</v>
      </c>
    </row>
    <row r="706" ht="21" spans="1:4">
      <c r="A706" s="7" t="s">
        <v>1393</v>
      </c>
      <c r="B706" s="52" t="s">
        <v>209</v>
      </c>
      <c r="C706">
        <f>'4'!H28</f>
        <v>0</v>
      </c>
      <c r="D706">
        <f>'4'!N28</f>
        <v>0</v>
      </c>
    </row>
    <row r="707" ht="21" spans="1:4">
      <c r="A707" s="7" t="s">
        <v>1394</v>
      </c>
      <c r="B707" s="52" t="s">
        <v>211</v>
      </c>
      <c r="C707">
        <f>'4'!H29</f>
        <v>0</v>
      </c>
      <c r="D707">
        <f>'4'!N29</f>
        <v>0</v>
      </c>
    </row>
    <row r="708" ht="21" spans="1:4">
      <c r="A708" s="7" t="s">
        <v>1395</v>
      </c>
      <c r="B708" s="50" t="s">
        <v>213</v>
      </c>
      <c r="C708">
        <f>'4'!H30</f>
        <v>0</v>
      </c>
      <c r="D708">
        <f>'4'!N30</f>
        <v>0</v>
      </c>
    </row>
    <row r="709" ht="21" spans="1:4">
      <c r="A709" s="7" t="s">
        <v>1396</v>
      </c>
      <c r="B709" s="50" t="s">
        <v>215</v>
      </c>
      <c r="C709">
        <f>'4'!H31</f>
        <v>0</v>
      </c>
      <c r="D709">
        <f>'4'!N31</f>
        <v>0</v>
      </c>
    </row>
    <row r="710" ht="21" spans="1:4">
      <c r="A710" s="7" t="s">
        <v>1397</v>
      </c>
      <c r="B710" s="50" t="s">
        <v>217</v>
      </c>
      <c r="C710">
        <f>'4'!H32</f>
        <v>0</v>
      </c>
      <c r="D710">
        <f>'4'!N32</f>
        <v>0</v>
      </c>
    </row>
    <row r="711" ht="21" spans="1:4">
      <c r="A711" s="7" t="s">
        <v>1398</v>
      </c>
      <c r="B711" s="52" t="s">
        <v>219</v>
      </c>
      <c r="C711">
        <f>'4'!H33</f>
        <v>0</v>
      </c>
      <c r="D711">
        <f>'4'!N33</f>
        <v>0</v>
      </c>
    </row>
    <row r="712" ht="21.75" spans="1:4">
      <c r="A712" s="7" t="s">
        <v>1399</v>
      </c>
      <c r="B712" s="53" t="s">
        <v>221</v>
      </c>
      <c r="C712" s="64">
        <f>'4'!H34</f>
        <v>0</v>
      </c>
      <c r="D712" s="64">
        <f>'4'!N34</f>
        <v>0</v>
      </c>
    </row>
    <row r="713" ht="21" spans="1:4">
      <c r="A713" s="7" t="s">
        <v>1400</v>
      </c>
      <c r="B713" s="56" t="s">
        <v>1401</v>
      </c>
      <c r="C713">
        <f>'5'!H6</f>
        <v>0</v>
      </c>
      <c r="D713">
        <f>'5'!N6</f>
        <v>0</v>
      </c>
    </row>
    <row r="714" ht="21" spans="1:4">
      <c r="A714" s="7" t="s">
        <v>1402</v>
      </c>
      <c r="B714" s="50" t="s">
        <v>225</v>
      </c>
      <c r="C714">
        <f>'5'!H7</f>
        <v>0</v>
      </c>
      <c r="D714">
        <f>'5'!N7</f>
        <v>0</v>
      </c>
    </row>
    <row r="715" ht="21" spans="1:4">
      <c r="A715" s="7" t="s">
        <v>1403</v>
      </c>
      <c r="B715" s="50" t="s">
        <v>227</v>
      </c>
      <c r="C715">
        <f>'5'!H8</f>
        <v>0</v>
      </c>
      <c r="D715">
        <f>'5'!N8</f>
        <v>0</v>
      </c>
    </row>
    <row r="716" ht="21" spans="1:4">
      <c r="A716" s="7" t="s">
        <v>1404</v>
      </c>
      <c r="B716" s="50" t="s">
        <v>229</v>
      </c>
      <c r="C716">
        <f>'5'!H9</f>
        <v>0</v>
      </c>
      <c r="D716">
        <f>'5'!N9</f>
        <v>0</v>
      </c>
    </row>
    <row r="717" ht="21" spans="1:4">
      <c r="A717" s="7" t="s">
        <v>1405</v>
      </c>
      <c r="B717" s="50" t="s">
        <v>231</v>
      </c>
      <c r="C717">
        <f>'5'!H10</f>
        <v>0</v>
      </c>
      <c r="D717">
        <f>'5'!N10</f>
        <v>0</v>
      </c>
    </row>
    <row r="718" ht="21" spans="1:4">
      <c r="A718" s="7" t="s">
        <v>1406</v>
      </c>
      <c r="B718" s="50" t="s">
        <v>233</v>
      </c>
      <c r="C718">
        <f>'5'!H11</f>
        <v>0</v>
      </c>
      <c r="D718">
        <f>'5'!N11</f>
        <v>0</v>
      </c>
    </row>
    <row r="719" ht="21" spans="1:4">
      <c r="A719" s="7" t="s">
        <v>1407</v>
      </c>
      <c r="B719" s="50" t="s">
        <v>235</v>
      </c>
      <c r="C719">
        <f>'5'!H12</f>
        <v>0</v>
      </c>
      <c r="D719">
        <f>'5'!N12</f>
        <v>0</v>
      </c>
    </row>
    <row r="720" ht="21" spans="1:4">
      <c r="A720" s="7" t="s">
        <v>1408</v>
      </c>
      <c r="B720" s="50" t="s">
        <v>237</v>
      </c>
      <c r="C720">
        <f>'5'!H13</f>
        <v>0</v>
      </c>
      <c r="D720">
        <f>'5'!N13</f>
        <v>0</v>
      </c>
    </row>
    <row r="721" ht="21" spans="1:4">
      <c r="A721" s="7" t="s">
        <v>1409</v>
      </c>
      <c r="B721" s="50" t="s">
        <v>239</v>
      </c>
      <c r="C721">
        <f>'5'!H14</f>
        <v>0</v>
      </c>
      <c r="D721">
        <f>'5'!N14</f>
        <v>0</v>
      </c>
    </row>
    <row r="722" ht="21" spans="1:4">
      <c r="A722" s="7" t="s">
        <v>1410</v>
      </c>
      <c r="B722" s="50" t="s">
        <v>241</v>
      </c>
      <c r="C722">
        <f>'5'!H15</f>
        <v>0</v>
      </c>
      <c r="D722">
        <f>'5'!N15</f>
        <v>0</v>
      </c>
    </row>
    <row r="723" ht="21" spans="1:4">
      <c r="A723" s="7" t="s">
        <v>1411</v>
      </c>
      <c r="B723" s="50" t="s">
        <v>243</v>
      </c>
      <c r="C723">
        <f>'5'!H16</f>
        <v>0</v>
      </c>
      <c r="D723">
        <f>'5'!N16</f>
        <v>0</v>
      </c>
    </row>
    <row r="724" ht="21" spans="1:4">
      <c r="A724" s="7" t="s">
        <v>1412</v>
      </c>
      <c r="B724" s="50" t="s">
        <v>245</v>
      </c>
      <c r="C724">
        <f>'5'!H17</f>
        <v>0</v>
      </c>
      <c r="D724">
        <f>'5'!N17</f>
        <v>0</v>
      </c>
    </row>
    <row r="725" ht="21" spans="1:4">
      <c r="A725" s="7" t="s">
        <v>1413</v>
      </c>
      <c r="B725" s="50" t="s">
        <v>247</v>
      </c>
      <c r="C725">
        <f>'5'!H18</f>
        <v>0</v>
      </c>
      <c r="D725">
        <f>'5'!N18</f>
        <v>0</v>
      </c>
    </row>
    <row r="726" ht="21.75" spans="1:4">
      <c r="A726" s="7" t="s">
        <v>1414</v>
      </c>
      <c r="B726" s="50" t="s">
        <v>249</v>
      </c>
      <c r="C726">
        <f>'5'!H19</f>
        <v>0</v>
      </c>
      <c r="D726">
        <f>'5'!N19</f>
        <v>0</v>
      </c>
    </row>
    <row r="727" ht="21" spans="1:4">
      <c r="A727" s="7" t="s">
        <v>1415</v>
      </c>
      <c r="B727" s="59" t="s">
        <v>251</v>
      </c>
      <c r="C727">
        <f>'5'!H20</f>
        <v>0</v>
      </c>
      <c r="D727">
        <f>'5'!N20</f>
        <v>0</v>
      </c>
    </row>
    <row r="728" ht="21" spans="1:4">
      <c r="A728" s="7" t="s">
        <v>1416</v>
      </c>
      <c r="B728" s="56" t="s">
        <v>253</v>
      </c>
      <c r="C728">
        <f>'5'!H21</f>
        <v>0</v>
      </c>
      <c r="D728">
        <f>'5'!N21</f>
        <v>0</v>
      </c>
    </row>
    <row r="729" spans="1:4">
      <c r="A729" s="7" t="s">
        <v>1417</v>
      </c>
      <c r="B729" s="50" t="s">
        <v>900</v>
      </c>
      <c r="C729">
        <f>'5'!H22</f>
        <v>0</v>
      </c>
      <c r="D729">
        <f>'5'!N22</f>
        <v>0</v>
      </c>
    </row>
    <row r="730" ht="21" spans="1:4">
      <c r="A730" s="7" t="s">
        <v>1418</v>
      </c>
      <c r="B730" s="50" t="s">
        <v>256</v>
      </c>
      <c r="C730">
        <f>'5'!H23</f>
        <v>0</v>
      </c>
      <c r="D730">
        <f>'5'!N23</f>
        <v>0</v>
      </c>
    </row>
    <row r="731" ht="42" spans="1:4">
      <c r="A731" s="7" t="s">
        <v>1419</v>
      </c>
      <c r="B731" s="50" t="s">
        <v>903</v>
      </c>
      <c r="C731">
        <f>'5'!H24</f>
        <v>0</v>
      </c>
      <c r="D731">
        <f>'5'!N24</f>
        <v>0</v>
      </c>
    </row>
    <row r="732" ht="21" spans="1:4">
      <c r="A732" s="7" t="s">
        <v>1420</v>
      </c>
      <c r="B732" s="50" t="s">
        <v>260</v>
      </c>
      <c r="C732">
        <f>'5'!H25</f>
        <v>0</v>
      </c>
      <c r="D732">
        <f>'5'!N25</f>
        <v>0</v>
      </c>
    </row>
    <row r="733" ht="42" spans="1:4">
      <c r="A733" s="7" t="s">
        <v>1421</v>
      </c>
      <c r="B733" s="56" t="s">
        <v>262</v>
      </c>
      <c r="C733">
        <f>'5'!H26</f>
        <v>0</v>
      </c>
      <c r="D733">
        <f>'5'!N26</f>
        <v>0</v>
      </c>
    </row>
    <row r="734" ht="31.5" spans="1:4">
      <c r="A734" s="7" t="s">
        <v>1422</v>
      </c>
      <c r="B734" s="50" t="s">
        <v>264</v>
      </c>
      <c r="C734">
        <f>'5'!H27</f>
        <v>0</v>
      </c>
      <c r="D734">
        <f>'5'!N27</f>
        <v>0</v>
      </c>
    </row>
    <row r="735" ht="21" spans="1:4">
      <c r="A735" s="7" t="s">
        <v>1423</v>
      </c>
      <c r="B735" s="50" t="s">
        <v>266</v>
      </c>
      <c r="C735">
        <f>'5'!H28</f>
        <v>0</v>
      </c>
      <c r="D735">
        <f>'5'!N28</f>
        <v>0</v>
      </c>
    </row>
    <row r="736" ht="21" spans="1:4">
      <c r="A736" s="7" t="s">
        <v>1424</v>
      </c>
      <c r="B736" s="50" t="s">
        <v>268</v>
      </c>
      <c r="C736">
        <f>'5'!H29</f>
        <v>0</v>
      </c>
      <c r="D736">
        <f>'5'!N29</f>
        <v>0</v>
      </c>
    </row>
    <row r="737" ht="32.25" spans="1:4">
      <c r="A737" s="7" t="s">
        <v>1425</v>
      </c>
      <c r="B737" s="50" t="s">
        <v>270</v>
      </c>
      <c r="C737" s="61">
        <f>'5'!H30</f>
        <v>0</v>
      </c>
      <c r="D737" s="61">
        <f>'5'!N30</f>
        <v>0</v>
      </c>
    </row>
    <row r="738" ht="31.5" spans="1:4">
      <c r="A738" s="7" t="s">
        <v>1426</v>
      </c>
      <c r="B738" s="59" t="s">
        <v>1427</v>
      </c>
      <c r="C738">
        <f>'6'!H9</f>
        <v>1</v>
      </c>
      <c r="D738">
        <f>'6'!N9</f>
        <v>0</v>
      </c>
    </row>
    <row r="739" ht="21" spans="1:4">
      <c r="A739" s="7" t="s">
        <v>1428</v>
      </c>
      <c r="B739" s="56" t="s">
        <v>73</v>
      </c>
      <c r="C739">
        <f>'6'!H10</f>
        <v>0</v>
      </c>
      <c r="D739">
        <f>'6'!N10</f>
        <v>0</v>
      </c>
    </row>
    <row r="740" ht="42" spans="1:4">
      <c r="A740" s="7" t="s">
        <v>1429</v>
      </c>
      <c r="B740" s="50" t="s">
        <v>277</v>
      </c>
      <c r="C740">
        <f>'6'!H11</f>
        <v>0</v>
      </c>
      <c r="D740">
        <f>'6'!N11</f>
        <v>0</v>
      </c>
    </row>
    <row r="741" ht="21" spans="1:4">
      <c r="A741" s="7" t="s">
        <v>1430</v>
      </c>
      <c r="B741" s="50" t="s">
        <v>279</v>
      </c>
      <c r="C741">
        <f>'6'!H12</f>
        <v>0</v>
      </c>
      <c r="D741">
        <f>'6'!N12</f>
        <v>0</v>
      </c>
    </row>
    <row r="742" ht="21" spans="1:4">
      <c r="A742" s="7" t="s">
        <v>1431</v>
      </c>
      <c r="B742" s="50" t="s">
        <v>281</v>
      </c>
      <c r="C742">
        <f>'6'!H13</f>
        <v>0</v>
      </c>
      <c r="D742">
        <f>'6'!N13</f>
        <v>0</v>
      </c>
    </row>
    <row r="743" ht="21" spans="1:4">
      <c r="A743" s="7" t="s">
        <v>1432</v>
      </c>
      <c r="B743" s="50" t="s">
        <v>283</v>
      </c>
      <c r="C743">
        <f>'6'!H14</f>
        <v>0</v>
      </c>
      <c r="D743">
        <f>'6'!N14</f>
        <v>0</v>
      </c>
    </row>
    <row r="744" ht="21" spans="1:4">
      <c r="A744" s="7" t="s">
        <v>1433</v>
      </c>
      <c r="B744" s="56" t="s">
        <v>285</v>
      </c>
      <c r="C744">
        <f>'6'!H15</f>
        <v>0</v>
      </c>
      <c r="D744">
        <f>'6'!N15</f>
        <v>0</v>
      </c>
    </row>
    <row r="745" ht="21" spans="1:4">
      <c r="A745" s="7" t="s">
        <v>1434</v>
      </c>
      <c r="B745" s="50" t="s">
        <v>287</v>
      </c>
      <c r="C745">
        <f>'6'!H16</f>
        <v>0</v>
      </c>
      <c r="D745">
        <f>'6'!N16</f>
        <v>0</v>
      </c>
    </row>
    <row r="746" ht="21" spans="1:4">
      <c r="A746" s="7" t="s">
        <v>1435</v>
      </c>
      <c r="B746" s="50" t="s">
        <v>289</v>
      </c>
      <c r="C746">
        <f>'6'!H17</f>
        <v>0</v>
      </c>
      <c r="D746">
        <f>'6'!N17</f>
        <v>0</v>
      </c>
    </row>
    <row r="747" ht="21" spans="1:4">
      <c r="A747" s="7" t="s">
        <v>1436</v>
      </c>
      <c r="B747" s="50" t="s">
        <v>291</v>
      </c>
      <c r="C747">
        <f>'6'!H18</f>
        <v>0</v>
      </c>
      <c r="D747">
        <f>'6'!N18</f>
        <v>0</v>
      </c>
    </row>
    <row r="748" ht="21" spans="1:4">
      <c r="A748" s="7" t="s">
        <v>1437</v>
      </c>
      <c r="B748" s="50" t="s">
        <v>293</v>
      </c>
      <c r="C748">
        <f>'6'!H19</f>
        <v>0</v>
      </c>
      <c r="D748">
        <f>'6'!N19</f>
        <v>0</v>
      </c>
    </row>
    <row r="749" ht="21" spans="1:4">
      <c r="A749" s="7" t="s">
        <v>1438</v>
      </c>
      <c r="B749" s="58" t="s">
        <v>295</v>
      </c>
      <c r="C749">
        <f>'6'!H20</f>
        <v>1</v>
      </c>
      <c r="D749">
        <f>'6'!N20</f>
        <v>0</v>
      </c>
    </row>
    <row r="750" ht="21" spans="1:4">
      <c r="A750" s="7" t="s">
        <v>1439</v>
      </c>
      <c r="B750" s="50" t="s">
        <v>297</v>
      </c>
      <c r="C750">
        <f>'6'!H21</f>
        <v>0</v>
      </c>
      <c r="D750">
        <f>'6'!N21</f>
        <v>0</v>
      </c>
    </row>
    <row r="751" ht="21" spans="1:4">
      <c r="A751" s="7" t="s">
        <v>1440</v>
      </c>
      <c r="B751" s="50" t="s">
        <v>299</v>
      </c>
      <c r="C751">
        <f>'6'!H22</f>
        <v>0</v>
      </c>
      <c r="D751">
        <f>'6'!N22</f>
        <v>0</v>
      </c>
    </row>
    <row r="752" ht="21" spans="1:4">
      <c r="A752" s="7" t="s">
        <v>1441</v>
      </c>
      <c r="B752" s="50" t="s">
        <v>301</v>
      </c>
      <c r="C752">
        <f>'6'!H23</f>
        <v>0</v>
      </c>
      <c r="D752">
        <f>'6'!N23</f>
        <v>0</v>
      </c>
    </row>
    <row r="753" ht="21" spans="1:4">
      <c r="A753" s="7" t="s">
        <v>1442</v>
      </c>
      <c r="B753" s="56" t="s">
        <v>303</v>
      </c>
      <c r="C753">
        <f>'6'!H24</f>
        <v>0</v>
      </c>
      <c r="D753">
        <f>'6'!N24</f>
        <v>0</v>
      </c>
    </row>
    <row r="754" ht="21.75" spans="1:4">
      <c r="A754" s="7" t="s">
        <v>1443</v>
      </c>
      <c r="B754" s="58" t="s">
        <v>305</v>
      </c>
      <c r="C754">
        <f>'6'!H25</f>
        <v>0</v>
      </c>
      <c r="D754">
        <f>'6'!N25</f>
        <v>0</v>
      </c>
    </row>
    <row r="755" ht="31.5" spans="1:4">
      <c r="A755" s="7" t="s">
        <v>1444</v>
      </c>
      <c r="B755" s="59" t="s">
        <v>307</v>
      </c>
      <c r="C755">
        <f>'6'!H26</f>
        <v>0</v>
      </c>
      <c r="D755">
        <f>'6'!N26</f>
        <v>0</v>
      </c>
    </row>
    <row r="756" ht="31.5" spans="1:4">
      <c r="A756" s="7" t="s">
        <v>1445</v>
      </c>
      <c r="B756" s="56" t="s">
        <v>309</v>
      </c>
      <c r="C756">
        <f>'6'!H27</f>
        <v>0</v>
      </c>
      <c r="D756">
        <f>'6'!N27</f>
        <v>0</v>
      </c>
    </row>
    <row r="757" ht="21" spans="1:4">
      <c r="A757" s="7" t="s">
        <v>1446</v>
      </c>
      <c r="B757" s="50" t="s">
        <v>311</v>
      </c>
      <c r="C757">
        <f>'6'!H28</f>
        <v>0</v>
      </c>
      <c r="D757">
        <f>'6'!N28</f>
        <v>0</v>
      </c>
    </row>
    <row r="758" ht="21" spans="1:4">
      <c r="A758" s="7" t="s">
        <v>1447</v>
      </c>
      <c r="B758" s="50" t="s">
        <v>313</v>
      </c>
      <c r="C758">
        <f>'6'!H29</f>
        <v>0</v>
      </c>
      <c r="D758">
        <f>'6'!N29</f>
        <v>0</v>
      </c>
    </row>
    <row r="759" ht="21.75" spans="1:4">
      <c r="A759" s="7" t="s">
        <v>1448</v>
      </c>
      <c r="B759" s="58" t="s">
        <v>315</v>
      </c>
      <c r="C759">
        <f>'6'!H30</f>
        <v>0</v>
      </c>
      <c r="D759">
        <f>'6'!N30</f>
        <v>0</v>
      </c>
    </row>
    <row r="760" ht="21.75" spans="1:4">
      <c r="A760" s="7" t="s">
        <v>1449</v>
      </c>
      <c r="B760" s="60" t="s">
        <v>317</v>
      </c>
      <c r="C760">
        <f>'6'!H31</f>
        <v>0</v>
      </c>
      <c r="D760">
        <f>'6'!N31</f>
        <v>0</v>
      </c>
    </row>
    <row r="761" ht="36.75" spans="1:4">
      <c r="A761" s="7" t="s">
        <v>1450</v>
      </c>
      <c r="B761" s="48" t="s">
        <v>1451</v>
      </c>
      <c r="C761" s="61">
        <f>'2'!I10</f>
        <v>0</v>
      </c>
      <c r="D761" s="61">
        <f>'2'!O10</f>
        <v>0</v>
      </c>
    </row>
    <row r="762" ht="21" spans="1:4">
      <c r="A762" s="7" t="s">
        <v>1452</v>
      </c>
      <c r="B762" s="50" t="s">
        <v>73</v>
      </c>
      <c r="C762">
        <f>'2'!I11</f>
        <v>0</v>
      </c>
      <c r="D762">
        <f>'2'!O11</f>
        <v>0</v>
      </c>
    </row>
    <row r="763" ht="42" spans="1:4">
      <c r="A763" s="7" t="s">
        <v>1453</v>
      </c>
      <c r="B763" s="50" t="s">
        <v>75</v>
      </c>
      <c r="C763">
        <f>'2'!I12</f>
        <v>0</v>
      </c>
      <c r="D763">
        <f>'2'!O12</f>
        <v>0</v>
      </c>
    </row>
    <row r="764" ht="21" spans="1:4">
      <c r="A764" s="7" t="s">
        <v>1454</v>
      </c>
      <c r="B764" s="50" t="s">
        <v>77</v>
      </c>
      <c r="C764">
        <f>'2'!I13</f>
        <v>0</v>
      </c>
      <c r="D764">
        <f>'2'!O13</f>
        <v>0</v>
      </c>
    </row>
    <row r="765" ht="21" spans="1:4">
      <c r="A765" s="7" t="s">
        <v>1455</v>
      </c>
      <c r="B765" s="50" t="s">
        <v>79</v>
      </c>
      <c r="C765">
        <f>'2'!I14</f>
        <v>0</v>
      </c>
      <c r="D765">
        <f>'2'!O14</f>
        <v>0</v>
      </c>
    </row>
    <row r="766" ht="21" spans="1:4">
      <c r="A766" s="7" t="s">
        <v>1456</v>
      </c>
      <c r="B766" s="50" t="s">
        <v>81</v>
      </c>
      <c r="C766">
        <f>'2'!I15</f>
        <v>0</v>
      </c>
      <c r="D766">
        <f>'2'!O15</f>
        <v>0</v>
      </c>
    </row>
    <row r="767" ht="21" spans="1:4">
      <c r="A767" s="7" t="s">
        <v>1457</v>
      </c>
      <c r="B767" s="50" t="s">
        <v>83</v>
      </c>
      <c r="C767">
        <f>'2'!I16</f>
        <v>0</v>
      </c>
      <c r="D767">
        <f>'2'!O16</f>
        <v>0</v>
      </c>
    </row>
    <row r="768" ht="21" spans="1:4">
      <c r="A768" s="7" t="s">
        <v>1458</v>
      </c>
      <c r="B768" s="50" t="s">
        <v>85</v>
      </c>
      <c r="C768">
        <f>'2'!I17</f>
        <v>0</v>
      </c>
      <c r="D768">
        <f>'2'!O17</f>
        <v>0</v>
      </c>
    </row>
    <row r="769" ht="21" spans="1:4">
      <c r="A769" s="7" t="s">
        <v>1459</v>
      </c>
      <c r="B769" s="50" t="s">
        <v>87</v>
      </c>
      <c r="C769">
        <f>'2'!I18</f>
        <v>0</v>
      </c>
      <c r="D769">
        <f>'2'!O18</f>
        <v>0</v>
      </c>
    </row>
    <row r="770" ht="21" spans="1:4">
      <c r="A770" s="7" t="s">
        <v>1460</v>
      </c>
      <c r="B770" s="50" t="s">
        <v>89</v>
      </c>
      <c r="C770">
        <f>'2'!I19</f>
        <v>0</v>
      </c>
      <c r="D770">
        <f>'2'!O19</f>
        <v>0</v>
      </c>
    </row>
    <row r="771" ht="21" spans="1:4">
      <c r="A771" s="7" t="s">
        <v>1461</v>
      </c>
      <c r="B771" s="50" t="s">
        <v>91</v>
      </c>
      <c r="C771">
        <f>'2'!I20</f>
        <v>0</v>
      </c>
      <c r="D771">
        <f>'2'!O20</f>
        <v>0</v>
      </c>
    </row>
    <row r="772" ht="21" spans="1:4">
      <c r="A772" s="7" t="s">
        <v>1462</v>
      </c>
      <c r="B772" s="50" t="s">
        <v>93</v>
      </c>
      <c r="C772">
        <f>'2'!I21</f>
        <v>0</v>
      </c>
      <c r="D772">
        <f>'2'!O21</f>
        <v>0</v>
      </c>
    </row>
    <row r="773" ht="21" spans="1:4">
      <c r="A773" s="7" t="s">
        <v>1463</v>
      </c>
      <c r="B773" s="50" t="s">
        <v>95</v>
      </c>
      <c r="C773">
        <f>'2'!I22</f>
        <v>0</v>
      </c>
      <c r="D773">
        <f>'2'!O22</f>
        <v>0</v>
      </c>
    </row>
    <row r="774" ht="21" spans="1:4">
      <c r="A774" s="7" t="s">
        <v>1464</v>
      </c>
      <c r="B774" s="50" t="s">
        <v>97</v>
      </c>
      <c r="C774">
        <f>'2'!I23</f>
        <v>0</v>
      </c>
      <c r="D774">
        <f>'2'!O23</f>
        <v>0</v>
      </c>
    </row>
    <row r="775" ht="21" spans="1:4">
      <c r="A775" s="7" t="s">
        <v>1465</v>
      </c>
      <c r="B775" s="50" t="s">
        <v>99</v>
      </c>
      <c r="C775">
        <f>'2'!I24</f>
        <v>0</v>
      </c>
      <c r="D775">
        <f>'2'!O24</f>
        <v>0</v>
      </c>
    </row>
    <row r="776" ht="21" spans="1:4">
      <c r="A776" s="7" t="s">
        <v>1466</v>
      </c>
      <c r="B776" s="50" t="s">
        <v>101</v>
      </c>
      <c r="C776">
        <f>'2'!I25</f>
        <v>0</v>
      </c>
      <c r="D776">
        <f>'2'!O25</f>
        <v>0</v>
      </c>
    </row>
    <row r="777" ht="21" spans="1:4">
      <c r="A777" s="7" t="s">
        <v>1467</v>
      </c>
      <c r="B777" s="50" t="s">
        <v>103</v>
      </c>
      <c r="C777">
        <f>'2'!I26</f>
        <v>0</v>
      </c>
      <c r="D777">
        <f>'2'!O26</f>
        <v>0</v>
      </c>
    </row>
    <row r="778" ht="21" spans="1:4">
      <c r="A778" s="7" t="s">
        <v>1468</v>
      </c>
      <c r="B778" s="52" t="s">
        <v>105</v>
      </c>
      <c r="C778">
        <f>'2'!I27</f>
        <v>0</v>
      </c>
      <c r="D778">
        <f>'2'!O27</f>
        <v>0</v>
      </c>
    </row>
    <row r="779" ht="21" spans="1:4">
      <c r="A779" s="7" t="s">
        <v>1469</v>
      </c>
      <c r="B779" s="50" t="s">
        <v>107</v>
      </c>
      <c r="C779">
        <f>'2'!I28</f>
        <v>0</v>
      </c>
      <c r="D779">
        <f>'2'!O28</f>
        <v>0</v>
      </c>
    </row>
    <row r="780" ht="21" spans="1:4">
      <c r="A780" s="7" t="s">
        <v>1470</v>
      </c>
      <c r="B780" s="50" t="s">
        <v>109</v>
      </c>
      <c r="C780">
        <f>'2'!I29</f>
        <v>0</v>
      </c>
      <c r="D780">
        <f>'2'!O29</f>
        <v>0</v>
      </c>
    </row>
    <row r="781" ht="21" spans="1:4">
      <c r="A781" s="7" t="s">
        <v>1471</v>
      </c>
      <c r="B781" s="50" t="s">
        <v>111</v>
      </c>
      <c r="C781">
        <f>'2'!I30</f>
        <v>0</v>
      </c>
      <c r="D781">
        <f>'2'!O30</f>
        <v>0</v>
      </c>
    </row>
    <row r="782" ht="21.75" spans="1:4">
      <c r="A782" s="7" t="s">
        <v>1472</v>
      </c>
      <c r="B782" s="53" t="s">
        <v>113</v>
      </c>
      <c r="C782" s="61">
        <f>'2'!I31</f>
        <v>0</v>
      </c>
      <c r="D782" s="61">
        <f>'2'!O31</f>
        <v>0</v>
      </c>
    </row>
    <row r="783" ht="21" spans="1:4">
      <c r="A783" s="7" t="s">
        <v>1473</v>
      </c>
      <c r="B783" s="56" t="s">
        <v>1474</v>
      </c>
      <c r="C783">
        <f>'3'!I6</f>
        <v>0</v>
      </c>
      <c r="D783">
        <f>'3'!O6</f>
        <v>0</v>
      </c>
    </row>
    <row r="784" ht="21" spans="1:4">
      <c r="A784" s="7" t="s">
        <v>1475</v>
      </c>
      <c r="B784" s="56" t="s">
        <v>117</v>
      </c>
      <c r="C784">
        <f>'3'!I7</f>
        <v>0</v>
      </c>
      <c r="D784">
        <f>'3'!O7</f>
        <v>0</v>
      </c>
    </row>
    <row r="785" ht="21" spans="1:4">
      <c r="A785" s="7" t="s">
        <v>1476</v>
      </c>
      <c r="B785" s="50" t="s">
        <v>119</v>
      </c>
      <c r="C785">
        <f>'3'!I8</f>
        <v>0</v>
      </c>
      <c r="D785">
        <f>'3'!O8</f>
        <v>0</v>
      </c>
    </row>
    <row r="786" ht="21" spans="1:4">
      <c r="A786" s="7" t="s">
        <v>1477</v>
      </c>
      <c r="B786" s="50" t="s">
        <v>121</v>
      </c>
      <c r="C786">
        <f>'3'!I9</f>
        <v>0</v>
      </c>
      <c r="D786">
        <f>'3'!O9</f>
        <v>0</v>
      </c>
    </row>
    <row r="787" ht="21" spans="1:4">
      <c r="A787" s="7" t="s">
        <v>1478</v>
      </c>
      <c r="B787" s="50" t="s">
        <v>123</v>
      </c>
      <c r="C787">
        <f>'3'!I10</f>
        <v>0</v>
      </c>
      <c r="D787">
        <f>'3'!O10</f>
        <v>0</v>
      </c>
    </row>
    <row r="788" ht="21" spans="1:4">
      <c r="A788" s="7" t="s">
        <v>1479</v>
      </c>
      <c r="B788" s="50" t="s">
        <v>125</v>
      </c>
      <c r="C788">
        <f>'3'!I11</f>
        <v>0</v>
      </c>
      <c r="D788">
        <f>'3'!O11</f>
        <v>0</v>
      </c>
    </row>
    <row r="789" ht="21" spans="1:4">
      <c r="A789" s="7" t="s">
        <v>1480</v>
      </c>
      <c r="B789" s="50" t="s">
        <v>127</v>
      </c>
      <c r="C789">
        <f>'3'!I12</f>
        <v>0</v>
      </c>
      <c r="D789">
        <f>'3'!O12</f>
        <v>0</v>
      </c>
    </row>
    <row r="790" ht="21" spans="1:4">
      <c r="A790" s="7" t="s">
        <v>1481</v>
      </c>
      <c r="B790" s="50" t="s">
        <v>129</v>
      </c>
      <c r="C790">
        <f>'3'!I13</f>
        <v>0</v>
      </c>
      <c r="D790">
        <f>'3'!O13</f>
        <v>0</v>
      </c>
    </row>
    <row r="791" ht="21" spans="1:4">
      <c r="A791" s="7" t="s">
        <v>1482</v>
      </c>
      <c r="B791" s="50" t="s">
        <v>131</v>
      </c>
      <c r="C791">
        <f>'3'!I14</f>
        <v>0</v>
      </c>
      <c r="D791">
        <f>'3'!O14</f>
        <v>0</v>
      </c>
    </row>
    <row r="792" ht="21" spans="1:4">
      <c r="A792" s="7" t="s">
        <v>1483</v>
      </c>
      <c r="B792" s="50" t="s">
        <v>133</v>
      </c>
      <c r="C792">
        <f>'3'!I15</f>
        <v>0</v>
      </c>
      <c r="D792">
        <f>'3'!O15</f>
        <v>0</v>
      </c>
    </row>
    <row r="793" ht="21" spans="1:4">
      <c r="A793" s="7" t="s">
        <v>1484</v>
      </c>
      <c r="B793" s="50" t="s">
        <v>135</v>
      </c>
      <c r="C793">
        <f>'3'!I16</f>
        <v>0</v>
      </c>
      <c r="D793">
        <f>'3'!O16</f>
        <v>0</v>
      </c>
    </row>
    <row r="794" ht="21" spans="1:4">
      <c r="A794" s="7" t="s">
        <v>1485</v>
      </c>
      <c r="B794" s="50" t="s">
        <v>137</v>
      </c>
      <c r="C794">
        <f>'3'!I17</f>
        <v>0</v>
      </c>
      <c r="D794">
        <f>'3'!O17</f>
        <v>0</v>
      </c>
    </row>
    <row r="795" ht="21" spans="1:4">
      <c r="A795" s="7" t="s">
        <v>1486</v>
      </c>
      <c r="B795" s="50" t="s">
        <v>139</v>
      </c>
      <c r="C795">
        <f>'3'!I18</f>
        <v>0</v>
      </c>
      <c r="D795">
        <f>'3'!O18</f>
        <v>0</v>
      </c>
    </row>
    <row r="796" ht="21" spans="1:4">
      <c r="A796" s="7" t="s">
        <v>1487</v>
      </c>
      <c r="B796" s="50" t="s">
        <v>141</v>
      </c>
      <c r="C796">
        <f>'3'!I19</f>
        <v>0</v>
      </c>
      <c r="D796">
        <f>'3'!O19</f>
        <v>0</v>
      </c>
    </row>
    <row r="797" ht="21" spans="1:4">
      <c r="A797" s="7" t="s">
        <v>1488</v>
      </c>
      <c r="B797" s="50" t="s">
        <v>143</v>
      </c>
      <c r="C797">
        <f>'3'!I20</f>
        <v>0</v>
      </c>
      <c r="D797">
        <f>'3'!O20</f>
        <v>0</v>
      </c>
    </row>
    <row r="798" ht="21" spans="1:4">
      <c r="A798" s="7" t="s">
        <v>1489</v>
      </c>
      <c r="B798" s="50" t="s">
        <v>145</v>
      </c>
      <c r="C798">
        <f>'3'!I21</f>
        <v>0</v>
      </c>
      <c r="D798">
        <f>'3'!O21</f>
        <v>0</v>
      </c>
    </row>
    <row r="799" ht="21" spans="1:4">
      <c r="A799" s="7" t="s">
        <v>1490</v>
      </c>
      <c r="B799" s="50" t="s">
        <v>147</v>
      </c>
      <c r="C799">
        <f>'3'!I22</f>
        <v>0</v>
      </c>
      <c r="D799">
        <f>'3'!O22</f>
        <v>0</v>
      </c>
    </row>
    <row r="800" ht="21" spans="1:4">
      <c r="A800" s="7" t="s">
        <v>1491</v>
      </c>
      <c r="B800" s="50" t="s">
        <v>149</v>
      </c>
      <c r="C800">
        <f>'3'!I23</f>
        <v>0</v>
      </c>
      <c r="D800">
        <f>'3'!O23</f>
        <v>0</v>
      </c>
    </row>
    <row r="801" ht="21" spans="1:4">
      <c r="A801" s="7" t="s">
        <v>1492</v>
      </c>
      <c r="B801" s="52" t="s">
        <v>151</v>
      </c>
      <c r="C801">
        <f>'3'!I24</f>
        <v>0</v>
      </c>
      <c r="D801">
        <f>'3'!O24</f>
        <v>0</v>
      </c>
    </row>
    <row r="802" ht="21" spans="1:4">
      <c r="A802" s="7" t="s">
        <v>1493</v>
      </c>
      <c r="B802" s="50" t="s">
        <v>153</v>
      </c>
      <c r="C802">
        <f>'3'!I25</f>
        <v>0</v>
      </c>
      <c r="D802">
        <f>'3'!O25</f>
        <v>0</v>
      </c>
    </row>
    <row r="803" ht="21" spans="1:4">
      <c r="A803" s="7" t="s">
        <v>1494</v>
      </c>
      <c r="B803" s="57" t="s">
        <v>155</v>
      </c>
      <c r="C803">
        <f>'3'!I26</f>
        <v>0</v>
      </c>
      <c r="D803">
        <f>'3'!O26</f>
        <v>0</v>
      </c>
    </row>
    <row r="804" ht="21" spans="1:4">
      <c r="A804" s="7" t="s">
        <v>1495</v>
      </c>
      <c r="B804" s="50" t="s">
        <v>157</v>
      </c>
      <c r="C804">
        <f>'3'!I27</f>
        <v>0</v>
      </c>
      <c r="D804">
        <f>'3'!O27</f>
        <v>0</v>
      </c>
    </row>
    <row r="805" ht="21" spans="1:4">
      <c r="A805" s="7" t="s">
        <v>1496</v>
      </c>
      <c r="B805" s="50" t="s">
        <v>159</v>
      </c>
      <c r="C805">
        <f>'3'!I28</f>
        <v>0</v>
      </c>
      <c r="D805">
        <f>'3'!O28</f>
        <v>0</v>
      </c>
    </row>
    <row r="806" ht="21" spans="1:4">
      <c r="A806" s="7" t="s">
        <v>1497</v>
      </c>
      <c r="B806" s="57" t="s">
        <v>161</v>
      </c>
      <c r="C806">
        <f>'3'!I29</f>
        <v>0</v>
      </c>
      <c r="D806">
        <f>'3'!O29</f>
        <v>0</v>
      </c>
    </row>
    <row r="807" ht="21.75" spans="1:4">
      <c r="A807" s="7" t="s">
        <v>1498</v>
      </c>
      <c r="B807" s="53" t="s">
        <v>163</v>
      </c>
      <c r="C807" s="61">
        <f>'3'!I30</f>
        <v>0</v>
      </c>
      <c r="D807" s="61">
        <f>'3'!O30</f>
        <v>0</v>
      </c>
    </row>
    <row r="808" ht="21" spans="1:4">
      <c r="A808" s="7" t="s">
        <v>1499</v>
      </c>
      <c r="B808" s="58" t="s">
        <v>853</v>
      </c>
      <c r="C808">
        <f>'4'!I6</f>
        <v>0</v>
      </c>
      <c r="D808">
        <f>'4'!O6</f>
        <v>0</v>
      </c>
    </row>
    <row r="809" ht="21" spans="1:4">
      <c r="A809" s="7" t="s">
        <v>1500</v>
      </c>
      <c r="B809" s="50" t="s">
        <v>167</v>
      </c>
      <c r="C809">
        <f>'4'!I7</f>
        <v>0</v>
      </c>
      <c r="D809">
        <f>'4'!O7</f>
        <v>0</v>
      </c>
    </row>
    <row r="810" ht="21" spans="1:4">
      <c r="A810" s="7" t="s">
        <v>1501</v>
      </c>
      <c r="B810" s="56" t="s">
        <v>169</v>
      </c>
      <c r="C810">
        <f>'4'!I8</f>
        <v>0</v>
      </c>
      <c r="D810">
        <f>'4'!O8</f>
        <v>0</v>
      </c>
    </row>
    <row r="811" ht="21" spans="1:4">
      <c r="A811" s="7" t="s">
        <v>1502</v>
      </c>
      <c r="B811" s="50" t="s">
        <v>171</v>
      </c>
      <c r="C811">
        <f>'4'!I9</f>
        <v>0</v>
      </c>
      <c r="D811">
        <f>'4'!O9</f>
        <v>0</v>
      </c>
    </row>
    <row r="812" ht="21" spans="1:4">
      <c r="A812" s="7" t="s">
        <v>1503</v>
      </c>
      <c r="B812" s="50" t="s">
        <v>173</v>
      </c>
      <c r="C812">
        <f>'4'!I10</f>
        <v>0</v>
      </c>
      <c r="D812">
        <f>'4'!O10</f>
        <v>0</v>
      </c>
    </row>
    <row r="813" ht="21" spans="1:4">
      <c r="A813" s="7" t="s">
        <v>1504</v>
      </c>
      <c r="B813" s="50" t="s">
        <v>175</v>
      </c>
      <c r="C813">
        <f>'4'!I11</f>
        <v>0</v>
      </c>
      <c r="D813">
        <f>'4'!O11</f>
        <v>0</v>
      </c>
    </row>
    <row r="814" ht="21" spans="1:4">
      <c r="A814" s="7" t="s">
        <v>1505</v>
      </c>
      <c r="B814" s="50" t="s">
        <v>177</v>
      </c>
      <c r="C814">
        <f>'4'!I12</f>
        <v>0</v>
      </c>
      <c r="D814">
        <f>'4'!O12</f>
        <v>0</v>
      </c>
    </row>
    <row r="815" ht="21" spans="1:4">
      <c r="A815" s="7" t="s">
        <v>1506</v>
      </c>
      <c r="B815" s="50" t="s">
        <v>179</v>
      </c>
      <c r="C815">
        <f>'4'!I13</f>
        <v>0</v>
      </c>
      <c r="D815">
        <f>'4'!O13</f>
        <v>0</v>
      </c>
    </row>
    <row r="816" ht="21" spans="1:4">
      <c r="A816" s="7" t="s">
        <v>1507</v>
      </c>
      <c r="B816" s="50" t="s">
        <v>181</v>
      </c>
      <c r="C816">
        <f>'4'!I14</f>
        <v>0</v>
      </c>
      <c r="D816">
        <f>'4'!O14</f>
        <v>0</v>
      </c>
    </row>
    <row r="817" ht="21" spans="1:4">
      <c r="A817" s="7" t="s">
        <v>1508</v>
      </c>
      <c r="B817" s="50" t="s">
        <v>183</v>
      </c>
      <c r="C817">
        <f>'4'!I15</f>
        <v>0</v>
      </c>
      <c r="D817">
        <f>'4'!O15</f>
        <v>0</v>
      </c>
    </row>
    <row r="818" ht="21" spans="1:4">
      <c r="A818" s="7" t="s">
        <v>1509</v>
      </c>
      <c r="B818" s="50" t="s">
        <v>185</v>
      </c>
      <c r="C818">
        <f>'4'!I16</f>
        <v>0</v>
      </c>
      <c r="D818">
        <f>'4'!O16</f>
        <v>0</v>
      </c>
    </row>
    <row r="819" ht="21" spans="1:4">
      <c r="A819" s="7" t="s">
        <v>1510</v>
      </c>
      <c r="B819" s="50" t="s">
        <v>187</v>
      </c>
      <c r="C819">
        <f>'4'!I17</f>
        <v>0</v>
      </c>
      <c r="D819">
        <f>'4'!O17</f>
        <v>0</v>
      </c>
    </row>
    <row r="820" ht="21" spans="1:4">
      <c r="A820" s="7" t="s">
        <v>1511</v>
      </c>
      <c r="B820" s="50" t="s">
        <v>189</v>
      </c>
      <c r="C820">
        <f>'4'!I18</f>
        <v>0</v>
      </c>
      <c r="D820">
        <f>'4'!O18</f>
        <v>0</v>
      </c>
    </row>
    <row r="821" ht="21" spans="1:4">
      <c r="A821" s="7" t="s">
        <v>1512</v>
      </c>
      <c r="B821" s="50" t="s">
        <v>191</v>
      </c>
      <c r="C821">
        <f>'4'!I19</f>
        <v>0</v>
      </c>
      <c r="D821">
        <f>'4'!O19</f>
        <v>0</v>
      </c>
    </row>
    <row r="822" ht="21" spans="1:4">
      <c r="A822" s="7" t="s">
        <v>1513</v>
      </c>
      <c r="B822" s="56" t="s">
        <v>193</v>
      </c>
      <c r="C822">
        <f>'4'!I20</f>
        <v>0</v>
      </c>
      <c r="D822">
        <f>'4'!O20</f>
        <v>0</v>
      </c>
    </row>
    <row r="823" ht="21" spans="1:4">
      <c r="A823" s="7" t="s">
        <v>1514</v>
      </c>
      <c r="B823" s="50" t="s">
        <v>195</v>
      </c>
      <c r="C823">
        <f>'4'!I21</f>
        <v>0</v>
      </c>
      <c r="D823">
        <f>'4'!O21</f>
        <v>0</v>
      </c>
    </row>
    <row r="824" ht="21" spans="1:4">
      <c r="A824" s="7" t="s">
        <v>1515</v>
      </c>
      <c r="B824" s="50" t="s">
        <v>197</v>
      </c>
      <c r="C824">
        <f>'4'!I22</f>
        <v>0</v>
      </c>
      <c r="D824">
        <f>'4'!O22</f>
        <v>0</v>
      </c>
    </row>
    <row r="825" ht="21" spans="1:4">
      <c r="A825" s="7" t="s">
        <v>1516</v>
      </c>
      <c r="B825" s="50" t="s">
        <v>199</v>
      </c>
      <c r="C825">
        <f>'4'!I23</f>
        <v>0</v>
      </c>
      <c r="D825">
        <f>'4'!O23</f>
        <v>0</v>
      </c>
    </row>
    <row r="826" ht="21" spans="1:4">
      <c r="A826" s="7" t="s">
        <v>1517</v>
      </c>
      <c r="B826" s="50" t="s">
        <v>201</v>
      </c>
      <c r="C826">
        <f>'4'!I24</f>
        <v>0</v>
      </c>
      <c r="D826">
        <f>'4'!O24</f>
        <v>0</v>
      </c>
    </row>
    <row r="827" ht="31.5" spans="1:4">
      <c r="A827" s="7" t="s">
        <v>1518</v>
      </c>
      <c r="B827" s="56" t="s">
        <v>203</v>
      </c>
      <c r="C827">
        <f>'4'!I25</f>
        <v>0</v>
      </c>
      <c r="D827">
        <f>'4'!O25</f>
        <v>0</v>
      </c>
    </row>
    <row r="828" ht="21" spans="1:4">
      <c r="A828" s="7" t="s">
        <v>1519</v>
      </c>
      <c r="B828" s="50" t="s">
        <v>205</v>
      </c>
      <c r="C828">
        <f>'4'!I26</f>
        <v>0</v>
      </c>
      <c r="D828">
        <f>'4'!O26</f>
        <v>0</v>
      </c>
    </row>
    <row r="829" ht="21" spans="1:4">
      <c r="A829" s="7" t="s">
        <v>1520</v>
      </c>
      <c r="B829" s="52" t="s">
        <v>207</v>
      </c>
      <c r="C829">
        <f>'4'!I27</f>
        <v>0</v>
      </c>
      <c r="D829">
        <f>'4'!O27</f>
        <v>0</v>
      </c>
    </row>
    <row r="830" ht="21" spans="1:4">
      <c r="A830" s="7" t="s">
        <v>1521</v>
      </c>
      <c r="B830" s="52" t="s">
        <v>209</v>
      </c>
      <c r="C830">
        <f>'4'!I28</f>
        <v>0</v>
      </c>
      <c r="D830">
        <f>'4'!O28</f>
        <v>0</v>
      </c>
    </row>
    <row r="831" ht="21" spans="1:4">
      <c r="A831" s="7" t="s">
        <v>1522</v>
      </c>
      <c r="B831" s="52" t="s">
        <v>211</v>
      </c>
      <c r="C831">
        <f>'4'!I29</f>
        <v>0</v>
      </c>
      <c r="D831">
        <f>'4'!O29</f>
        <v>0</v>
      </c>
    </row>
    <row r="832" ht="21" spans="1:4">
      <c r="A832" s="7" t="s">
        <v>1523</v>
      </c>
      <c r="B832" s="50" t="s">
        <v>213</v>
      </c>
      <c r="C832">
        <f>'4'!I30</f>
        <v>0</v>
      </c>
      <c r="D832">
        <f>'4'!O30</f>
        <v>0</v>
      </c>
    </row>
    <row r="833" ht="21" spans="1:4">
      <c r="A833" s="7" t="s">
        <v>1524</v>
      </c>
      <c r="B833" s="50" t="s">
        <v>215</v>
      </c>
      <c r="C833">
        <f>'4'!I31</f>
        <v>0</v>
      </c>
      <c r="D833">
        <f>'4'!O31</f>
        <v>0</v>
      </c>
    </row>
    <row r="834" ht="21" spans="1:4">
      <c r="A834" s="7" t="s">
        <v>1525</v>
      </c>
      <c r="B834" s="50" t="s">
        <v>217</v>
      </c>
      <c r="C834">
        <f>'4'!I32</f>
        <v>0</v>
      </c>
      <c r="D834">
        <f>'4'!O32</f>
        <v>0</v>
      </c>
    </row>
    <row r="835" ht="21" spans="1:4">
      <c r="A835" s="7" t="s">
        <v>1526</v>
      </c>
      <c r="B835" s="52" t="s">
        <v>219</v>
      </c>
      <c r="C835">
        <f>'4'!I33</f>
        <v>0</v>
      </c>
      <c r="D835">
        <f>'4'!O33</f>
        <v>0</v>
      </c>
    </row>
    <row r="836" ht="21.75" spans="1:4">
      <c r="A836" s="7" t="s">
        <v>1527</v>
      </c>
      <c r="B836" s="53" t="s">
        <v>221</v>
      </c>
      <c r="C836" s="61">
        <f>'4'!I34</f>
        <v>0</v>
      </c>
      <c r="D836" s="61">
        <f>'4'!O34</f>
        <v>0</v>
      </c>
    </row>
    <row r="837" ht="21" spans="1:4">
      <c r="A837" s="7" t="s">
        <v>1528</v>
      </c>
      <c r="B837" s="56" t="s">
        <v>1529</v>
      </c>
      <c r="C837">
        <f>'5'!I6</f>
        <v>0</v>
      </c>
      <c r="D837">
        <f>'5'!O6</f>
        <v>0</v>
      </c>
    </row>
    <row r="838" ht="21" spans="1:4">
      <c r="A838" s="7" t="s">
        <v>1530</v>
      </c>
      <c r="B838" s="50" t="s">
        <v>225</v>
      </c>
      <c r="C838">
        <f>'5'!I7</f>
        <v>0</v>
      </c>
      <c r="D838">
        <f>'5'!O7</f>
        <v>0</v>
      </c>
    </row>
    <row r="839" ht="21" spans="1:4">
      <c r="A839" s="7" t="s">
        <v>1531</v>
      </c>
      <c r="B839" s="50" t="s">
        <v>227</v>
      </c>
      <c r="C839">
        <f>'5'!I8</f>
        <v>0</v>
      </c>
      <c r="D839">
        <f>'5'!O8</f>
        <v>0</v>
      </c>
    </row>
    <row r="840" ht="21" spans="1:4">
      <c r="A840" s="7" t="s">
        <v>1532</v>
      </c>
      <c r="B840" s="50" t="s">
        <v>229</v>
      </c>
      <c r="C840">
        <f>'5'!I9</f>
        <v>0</v>
      </c>
      <c r="D840">
        <f>'5'!O9</f>
        <v>0</v>
      </c>
    </row>
    <row r="841" ht="21" spans="1:4">
      <c r="A841" s="7" t="s">
        <v>1533</v>
      </c>
      <c r="B841" s="50" t="s">
        <v>231</v>
      </c>
      <c r="C841">
        <f>'5'!I10</f>
        <v>0</v>
      </c>
      <c r="D841">
        <f>'5'!O10</f>
        <v>0</v>
      </c>
    </row>
    <row r="842" ht="21" spans="1:4">
      <c r="A842" s="7" t="s">
        <v>1534</v>
      </c>
      <c r="B842" s="50" t="s">
        <v>233</v>
      </c>
      <c r="C842">
        <f>'5'!I11</f>
        <v>0</v>
      </c>
      <c r="D842">
        <f>'5'!O11</f>
        <v>0</v>
      </c>
    </row>
    <row r="843" ht="21" spans="1:4">
      <c r="A843" s="7" t="s">
        <v>1535</v>
      </c>
      <c r="B843" s="50" t="s">
        <v>235</v>
      </c>
      <c r="C843">
        <f>'5'!I12</f>
        <v>0</v>
      </c>
      <c r="D843">
        <f>'5'!O12</f>
        <v>0</v>
      </c>
    </row>
    <row r="844" ht="21" spans="1:4">
      <c r="A844" s="7" t="s">
        <v>1536</v>
      </c>
      <c r="B844" s="50" t="s">
        <v>237</v>
      </c>
      <c r="C844">
        <f>'5'!I13</f>
        <v>0</v>
      </c>
      <c r="D844">
        <f>'5'!O13</f>
        <v>0</v>
      </c>
    </row>
    <row r="845" ht="21" spans="1:4">
      <c r="A845" s="7" t="s">
        <v>1537</v>
      </c>
      <c r="B845" s="50" t="s">
        <v>239</v>
      </c>
      <c r="C845">
        <f>'5'!I14</f>
        <v>0</v>
      </c>
      <c r="D845">
        <f>'5'!O14</f>
        <v>0</v>
      </c>
    </row>
    <row r="846" ht="21" spans="1:4">
      <c r="A846" s="7" t="s">
        <v>1538</v>
      </c>
      <c r="B846" s="50" t="s">
        <v>241</v>
      </c>
      <c r="C846">
        <f>'5'!I15</f>
        <v>0</v>
      </c>
      <c r="D846">
        <f>'5'!O15</f>
        <v>0</v>
      </c>
    </row>
    <row r="847" ht="21" spans="1:4">
      <c r="A847" s="7" t="s">
        <v>1539</v>
      </c>
      <c r="B847" s="50" t="s">
        <v>243</v>
      </c>
      <c r="C847">
        <f>'5'!I16</f>
        <v>0</v>
      </c>
      <c r="D847">
        <f>'5'!O16</f>
        <v>0</v>
      </c>
    </row>
    <row r="848" ht="21" spans="1:4">
      <c r="A848" s="7" t="s">
        <v>1540</v>
      </c>
      <c r="B848" s="50" t="s">
        <v>245</v>
      </c>
      <c r="C848">
        <f>'5'!I17</f>
        <v>0</v>
      </c>
      <c r="D848">
        <f>'5'!O17</f>
        <v>0</v>
      </c>
    </row>
    <row r="849" ht="21" spans="1:4">
      <c r="A849" s="7" t="s">
        <v>1541</v>
      </c>
      <c r="B849" s="50" t="s">
        <v>247</v>
      </c>
      <c r="C849">
        <f>'5'!I18</f>
        <v>0</v>
      </c>
      <c r="D849">
        <f>'5'!O18</f>
        <v>0</v>
      </c>
    </row>
    <row r="850" ht="21.75" spans="1:4">
      <c r="A850" s="7" t="s">
        <v>1542</v>
      </c>
      <c r="B850" s="50" t="s">
        <v>249</v>
      </c>
      <c r="C850">
        <f>'5'!I19</f>
        <v>0</v>
      </c>
      <c r="D850">
        <f>'5'!O19</f>
        <v>0</v>
      </c>
    </row>
    <row r="851" ht="21" spans="1:4">
      <c r="A851" s="7" t="s">
        <v>1543</v>
      </c>
      <c r="B851" s="59" t="s">
        <v>251</v>
      </c>
      <c r="C851">
        <f>'5'!I20</f>
        <v>0</v>
      </c>
      <c r="D851">
        <f>'5'!O20</f>
        <v>0</v>
      </c>
    </row>
    <row r="852" ht="21" spans="1:4">
      <c r="A852" s="7" t="s">
        <v>1544</v>
      </c>
      <c r="B852" s="56" t="s">
        <v>253</v>
      </c>
      <c r="C852">
        <f>'5'!I21</f>
        <v>0</v>
      </c>
      <c r="D852">
        <f>'5'!O21</f>
        <v>0</v>
      </c>
    </row>
    <row r="853" spans="1:4">
      <c r="A853" s="7" t="s">
        <v>1545</v>
      </c>
      <c r="B853" s="50" t="s">
        <v>900</v>
      </c>
      <c r="C853">
        <f>'5'!I22</f>
        <v>0</v>
      </c>
      <c r="D853">
        <f>'5'!O22</f>
        <v>0</v>
      </c>
    </row>
    <row r="854" ht="21" spans="1:4">
      <c r="A854" s="7" t="s">
        <v>1546</v>
      </c>
      <c r="B854" s="50" t="s">
        <v>256</v>
      </c>
      <c r="C854">
        <f>'5'!I23</f>
        <v>0</v>
      </c>
      <c r="D854">
        <f>'5'!O23</f>
        <v>0</v>
      </c>
    </row>
    <row r="855" ht="42" spans="1:4">
      <c r="A855" s="7" t="s">
        <v>1547</v>
      </c>
      <c r="B855" s="50" t="s">
        <v>903</v>
      </c>
      <c r="C855">
        <f>'5'!I24</f>
        <v>0</v>
      </c>
      <c r="D855">
        <f>'5'!O24</f>
        <v>0</v>
      </c>
    </row>
    <row r="856" ht="21" spans="1:4">
      <c r="A856" s="7" t="s">
        <v>1548</v>
      </c>
      <c r="B856" s="50" t="s">
        <v>260</v>
      </c>
      <c r="C856">
        <f>'5'!I25</f>
        <v>0</v>
      </c>
      <c r="D856">
        <f>'5'!O25</f>
        <v>0</v>
      </c>
    </row>
    <row r="857" ht="42" spans="1:4">
      <c r="A857" s="7" t="s">
        <v>1549</v>
      </c>
      <c r="B857" s="56" t="s">
        <v>262</v>
      </c>
      <c r="C857">
        <f>'5'!I26</f>
        <v>0</v>
      </c>
      <c r="D857">
        <f>'5'!O26</f>
        <v>0</v>
      </c>
    </row>
    <row r="858" ht="31.5" spans="1:4">
      <c r="A858" s="7" t="s">
        <v>1550</v>
      </c>
      <c r="B858" s="50" t="s">
        <v>264</v>
      </c>
      <c r="C858">
        <f>'5'!I27</f>
        <v>0</v>
      </c>
      <c r="D858">
        <f>'5'!O27</f>
        <v>0</v>
      </c>
    </row>
    <row r="859" ht="21" spans="1:4">
      <c r="A859" s="7" t="s">
        <v>1551</v>
      </c>
      <c r="B859" s="50" t="s">
        <v>266</v>
      </c>
      <c r="C859">
        <f>'5'!I28</f>
        <v>0</v>
      </c>
      <c r="D859">
        <f>'5'!O28</f>
        <v>0</v>
      </c>
    </row>
    <row r="860" ht="21" spans="1:4">
      <c r="A860" s="7" t="s">
        <v>1552</v>
      </c>
      <c r="B860" s="50" t="s">
        <v>268</v>
      </c>
      <c r="C860">
        <f>'5'!I29</f>
        <v>0</v>
      </c>
      <c r="D860">
        <f>'5'!O29</f>
        <v>0</v>
      </c>
    </row>
    <row r="861" ht="32.25" spans="1:4">
      <c r="A861" s="7" t="s">
        <v>1553</v>
      </c>
      <c r="B861" s="50" t="s">
        <v>270</v>
      </c>
      <c r="C861" s="61">
        <f>'5'!I30</f>
        <v>0</v>
      </c>
      <c r="D861" s="61">
        <f>'5'!O30</f>
        <v>0</v>
      </c>
    </row>
    <row r="862" ht="21" spans="1:4">
      <c r="A862" s="7" t="s">
        <v>1554</v>
      </c>
      <c r="B862" s="59" t="s">
        <v>1555</v>
      </c>
      <c r="C862">
        <f>'6'!I9</f>
        <v>0</v>
      </c>
      <c r="D862">
        <f>'6'!O9</f>
        <v>0</v>
      </c>
    </row>
    <row r="863" ht="21" spans="1:4">
      <c r="A863" s="7" t="s">
        <v>1556</v>
      </c>
      <c r="B863" s="56" t="s">
        <v>73</v>
      </c>
      <c r="C863">
        <f>'6'!I10</f>
        <v>0</v>
      </c>
      <c r="D863">
        <f>'6'!O10</f>
        <v>0</v>
      </c>
    </row>
    <row r="864" ht="42" spans="1:4">
      <c r="A864" s="7" t="s">
        <v>1557</v>
      </c>
      <c r="B864" s="50" t="s">
        <v>277</v>
      </c>
      <c r="C864">
        <f>'6'!I11</f>
        <v>0</v>
      </c>
      <c r="D864">
        <f>'6'!O11</f>
        <v>0</v>
      </c>
    </row>
    <row r="865" ht="21" spans="1:4">
      <c r="A865" s="7" t="s">
        <v>1558</v>
      </c>
      <c r="B865" s="50" t="s">
        <v>279</v>
      </c>
      <c r="C865">
        <f>'6'!I12</f>
        <v>0</v>
      </c>
      <c r="D865">
        <f>'6'!O12</f>
        <v>0</v>
      </c>
    </row>
    <row r="866" ht="21" spans="1:4">
      <c r="A866" s="7" t="s">
        <v>1559</v>
      </c>
      <c r="B866" s="50" t="s">
        <v>281</v>
      </c>
      <c r="C866">
        <f>'6'!I13</f>
        <v>0</v>
      </c>
      <c r="D866">
        <f>'6'!O13</f>
        <v>0</v>
      </c>
    </row>
    <row r="867" ht="21" spans="1:4">
      <c r="A867" s="7" t="s">
        <v>1560</v>
      </c>
      <c r="B867" s="50" t="s">
        <v>283</v>
      </c>
      <c r="C867">
        <f>'6'!I14</f>
        <v>0</v>
      </c>
      <c r="D867">
        <f>'6'!O14</f>
        <v>0</v>
      </c>
    </row>
    <row r="868" ht="21" spans="1:4">
      <c r="A868" s="7" t="s">
        <v>1561</v>
      </c>
      <c r="B868" s="56" t="s">
        <v>285</v>
      </c>
      <c r="C868">
        <f>'6'!I15</f>
        <v>0</v>
      </c>
      <c r="D868">
        <f>'6'!O15</f>
        <v>0</v>
      </c>
    </row>
    <row r="869" ht="21" spans="1:4">
      <c r="A869" s="7" t="s">
        <v>1562</v>
      </c>
      <c r="B869" s="50" t="s">
        <v>287</v>
      </c>
      <c r="C869">
        <f>'6'!I16</f>
        <v>0</v>
      </c>
      <c r="D869">
        <f>'6'!O16</f>
        <v>0</v>
      </c>
    </row>
    <row r="870" ht="21" spans="1:4">
      <c r="A870" s="7" t="s">
        <v>1563</v>
      </c>
      <c r="B870" s="50" t="s">
        <v>289</v>
      </c>
      <c r="C870">
        <f>'6'!I17</f>
        <v>0</v>
      </c>
      <c r="D870">
        <f>'6'!O17</f>
        <v>0</v>
      </c>
    </row>
    <row r="871" ht="21" spans="1:4">
      <c r="A871" s="7" t="s">
        <v>1564</v>
      </c>
      <c r="B871" s="50" t="s">
        <v>291</v>
      </c>
      <c r="C871">
        <f>'6'!I18</f>
        <v>0</v>
      </c>
      <c r="D871">
        <f>'6'!O18</f>
        <v>0</v>
      </c>
    </row>
    <row r="872" ht="21" spans="1:4">
      <c r="A872" s="7" t="s">
        <v>1565</v>
      </c>
      <c r="B872" s="50" t="s">
        <v>293</v>
      </c>
      <c r="C872">
        <f>'6'!I19</f>
        <v>0</v>
      </c>
      <c r="D872">
        <f>'6'!O19</f>
        <v>0</v>
      </c>
    </row>
    <row r="873" ht="21" spans="1:4">
      <c r="A873" s="7" t="s">
        <v>1566</v>
      </c>
      <c r="B873" s="58" t="s">
        <v>295</v>
      </c>
      <c r="C873">
        <f>'6'!I20</f>
        <v>0</v>
      </c>
      <c r="D873">
        <f>'6'!O20</f>
        <v>0</v>
      </c>
    </row>
    <row r="874" ht="21" spans="1:4">
      <c r="A874" s="7" t="s">
        <v>1567</v>
      </c>
      <c r="B874" s="50" t="s">
        <v>297</v>
      </c>
      <c r="C874">
        <f>'6'!I21</f>
        <v>0</v>
      </c>
      <c r="D874">
        <f>'6'!O21</f>
        <v>0</v>
      </c>
    </row>
    <row r="875" ht="21" spans="1:4">
      <c r="A875" s="7" t="s">
        <v>1568</v>
      </c>
      <c r="B875" s="50" t="s">
        <v>299</v>
      </c>
      <c r="C875">
        <f>'6'!I22</f>
        <v>0</v>
      </c>
      <c r="D875">
        <f>'6'!O22</f>
        <v>0</v>
      </c>
    </row>
    <row r="876" ht="21" spans="1:4">
      <c r="A876" s="7" t="s">
        <v>1569</v>
      </c>
      <c r="B876" s="50" t="s">
        <v>301</v>
      </c>
      <c r="C876">
        <f>'6'!I23</f>
        <v>0</v>
      </c>
      <c r="D876">
        <f>'6'!O23</f>
        <v>0</v>
      </c>
    </row>
    <row r="877" ht="21" spans="1:4">
      <c r="A877" s="7" t="s">
        <v>1570</v>
      </c>
      <c r="B877" s="56" t="s">
        <v>303</v>
      </c>
      <c r="C877">
        <f>'6'!I24</f>
        <v>0</v>
      </c>
      <c r="D877">
        <f>'6'!O24</f>
        <v>0</v>
      </c>
    </row>
    <row r="878" ht="21.75" spans="1:4">
      <c r="A878" s="7" t="s">
        <v>1571</v>
      </c>
      <c r="B878" s="58" t="s">
        <v>305</v>
      </c>
      <c r="C878">
        <f>'6'!I25</f>
        <v>0</v>
      </c>
      <c r="D878">
        <f>'6'!O25</f>
        <v>0</v>
      </c>
    </row>
    <row r="879" ht="31.5" spans="1:4">
      <c r="A879" s="7" t="s">
        <v>1572</v>
      </c>
      <c r="B879" s="59" t="s">
        <v>307</v>
      </c>
      <c r="C879">
        <f>'6'!I26</f>
        <v>0</v>
      </c>
      <c r="D879">
        <f>'6'!O26</f>
        <v>0</v>
      </c>
    </row>
    <row r="880" ht="31.5" spans="1:4">
      <c r="A880" s="7" t="s">
        <v>1573</v>
      </c>
      <c r="B880" s="56" t="s">
        <v>309</v>
      </c>
      <c r="C880">
        <f>'6'!I27</f>
        <v>0</v>
      </c>
      <c r="D880">
        <f>'6'!O27</f>
        <v>0</v>
      </c>
    </row>
    <row r="881" ht="21" spans="1:4">
      <c r="A881" s="7" t="s">
        <v>1574</v>
      </c>
      <c r="B881" s="50" t="s">
        <v>311</v>
      </c>
      <c r="C881">
        <f>'6'!I28</f>
        <v>0</v>
      </c>
      <c r="D881">
        <f>'6'!O28</f>
        <v>0</v>
      </c>
    </row>
    <row r="882" ht="21" spans="1:4">
      <c r="A882" s="7" t="s">
        <v>1575</v>
      </c>
      <c r="B882" s="50" t="s">
        <v>313</v>
      </c>
      <c r="C882">
        <f>'6'!I29</f>
        <v>0</v>
      </c>
      <c r="D882">
        <f>'6'!O29</f>
        <v>0</v>
      </c>
    </row>
    <row r="883" ht="21.75" spans="1:4">
      <c r="A883" s="7" t="s">
        <v>1576</v>
      </c>
      <c r="B883" s="58" t="s">
        <v>315</v>
      </c>
      <c r="C883">
        <f>'6'!I30</f>
        <v>0</v>
      </c>
      <c r="D883">
        <f>'6'!O30</f>
        <v>0</v>
      </c>
    </row>
    <row r="884" ht="21.75" spans="1:4">
      <c r="A884" s="7" t="s">
        <v>1577</v>
      </c>
      <c r="B884" s="60" t="s">
        <v>317</v>
      </c>
      <c r="C884" s="61">
        <f>'6'!I31</f>
        <v>0</v>
      </c>
      <c r="D884" s="61">
        <f>'6'!O31</f>
        <v>0</v>
      </c>
    </row>
  </sheetData>
  <sheetProtection password="83B8" sheet="1" selectLockedCells="1" formatCells="0" autoFilter="0"/>
  <mergeCells count="2">
    <mergeCell ref="A1:D1"/>
    <mergeCell ref="A2:D2"/>
  </mergeCells>
  <pageMargins left="0.75" right="0.75" top="1" bottom="1" header="0.5" footer="0.5"/>
  <pageSetup paperSize="9" scale="91" orientation="portrait" useFirstPageNumber="1" horizontalDpi="200" verticalDpi="300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  <rangeList sheetStid="4" master="" otherUserPermission="visible"/>
  <rangeList sheetStid="5" master="" otherUserPermission="visible"/>
  <rangeList sheetStid="6" master="" otherUserPermission="visible"/>
  <rangeList sheetStid="7" master="" otherUserPermission="visible"/>
  <rangeList sheetStid="8" master="" otherUserPermission="visible"/>
  <rangeList sheetStid="9" master="" otherUserPermission="visible"/>
  <rangeList sheetStid="10" master="" otherUserPermission="visible"/>
  <rangeList sheetStid="11" master="" otherUserPermission="visible"/>
  <rangeList sheetStid="12" master="" otherUserPermission="visible"/>
  <rangeList sheetStid="13" master="" otherUserPermission="visible"/>
  <rangeList sheetStid="14" master="" otherUserPermission="visible"/>
  <rangeList sheetStid="15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CSPSPMS</Company>
  <Application>ONLYOFFICE/7.2.1.34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indicatori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Raport statistic  1-aim</dc:title>
  <dc:subject>Sistemul Informational "Forme Electronice Medicale"</dc:subject>
  <dc:creator>Nina Mardari</dc:creator>
  <cp:keywords>institutie medico-sanitara privata</cp:keywords>
  <cp:lastModifiedBy>Администратор</cp:lastModifiedBy>
  <cp:revision>1</cp:revision>
  <dcterms:created xsi:type="dcterms:W3CDTF">2003-05-13T08:50:00Z</dcterms:created>
  <dcterms:modified xsi:type="dcterms:W3CDTF">2025-02-11T11:10:37Z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A05374099F2E454081C0E3E2CFB25403_13</vt:lpwstr>
  </property>
  <property fmtid="{D5CDD505-2E9C-101B-9397-08002B2CF9AE}" pid="3" name="KSOProductBuildVer">
    <vt:lpwstr>1049-12.2.0.19826</vt:lpwstr>
  </property>
</Properties>
</file>